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土木部\下水道推進課\◆経理グループ◆\002　経理\公営企業に係る経営比較分析表（018-01-003）\R6_【依頼：１／２９（木）〆切】公営企業に係る経営比較分析表（令和６年度決算）の分析・公表について\"/>
    </mc:Choice>
  </mc:AlternateContent>
  <xr:revisionPtr revIDLastSave="0" documentId="13_ncr:1_{7BE6A9A3-7C77-4393-8071-46CE32366226}" xr6:coauthVersionLast="47" xr6:coauthVersionMax="47" xr10:uidLastSave="{00000000-0000-0000-0000-000000000000}"/>
  <workbookProtection workbookAlgorithmName="SHA-512" workbookHashValue="zGDGVPN4XPHiOST9ZrI297M0/ywgCeUdROmBMVxZCwjEGwRk4FbOK89rMwUjgYZznjRe2OJRJ3b6RLllpxouug==" workbookSaltValue="msN/Cn2pFaffV3iK3UtPEg==" workbookSpinCount="100000" lockStructure="1"/>
  <bookViews>
    <workbookView xWindow="-38520" yWindow="-120" windowWidth="38640" windowHeight="211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G85" i="4"/>
  <c r="F85" i="4"/>
  <c r="E85"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<sst xmlns="http://schemas.openxmlformats.org/spreadsheetml/2006/main" count="231" uniqueCount="116">
  <si>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</si>
  <si>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</si>
  <si>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</si>
  <si>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</si>
  <si>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</si>
  <si>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</si>
  <si>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</si>
  <si>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</si>
  <si>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</si>
  <si>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</si>
  <si>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</si>
  <si>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</si>
  <si>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</si>
  <si>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</si>
  <si>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</si>
  <si>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</si>
  <si>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</si>
  <si>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</si>
  <si>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</si>
  <si>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</si>
  <si>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</si>
  <si>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</si>
  <si>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</si>
  <si>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</si>
  <si>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</si>
  <si>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</si>
  <si>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</si>
  <si>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</si>
  <si>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</si>
  <si>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</si>
  <si>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</si>
  <si>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</si>
  <si>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</si>
  <si>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</si>
  <si>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</si>
  <si>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</si>
  <si>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</si>
  <si>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</si>
  <si>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</si>
  <si>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</si>
  <si>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</si>
  <si>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</si>
  <si>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</si>
  <si>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</si>
  <si>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</si>
  <si>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</si>
  <si>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</si>
  <si>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</si>
  <si>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</si>
  <si>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</si>
  <si>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</si>
  <si>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</si>
  <si>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</si>
  <si>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</si>
  <si>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</si>
  <si>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</si>
  <si>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</si>
  <si>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</si>
  <si>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</si>
  <si>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</si>
  <si>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</si>
  <si>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</si>
  <si>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</si>
  <si>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</si>
  <si>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</si>
  <si>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</si>
  <si>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</si>
  <si>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</si>
  <si>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</si>
  <si>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</si>
  <si>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</si>
  <si>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</si>
  <si>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</si>
  <si>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</si>
  <si>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</si>
  <si>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</si>
  <si>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</si>
  <si>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</si>
  <si>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</si>
  <si>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</si>
  <si>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</si>
  <si>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</si>
  <si>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</si>
  <si>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</si>
  <si>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</si>
  <si>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</si>
  <si>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</si>
  <si>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</si>
  <si>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</si>
  <si>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</si>
  <si>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</si>
  <si>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</si>
  <si>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</si>
  <si>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</si>
  <si>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</si>
  <si>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</si>
  <si>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</si>
  <si>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</si>
  <si>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</si>
  <si>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</si>
  <si>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</si>
  <si>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</si>
  <si>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</si>
  <si>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</si>
  <si>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</si>
  <si>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</si>
  <si>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</si>
  <si>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</si>
  <si>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</si>
  <si>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</si>
  <si>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</si>
  <si>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</si>
  <si>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</si>
  <si>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有形固定資産減価償却率は、本事業がR2年度より企業会計へ移行し減価償却累計額が4年分しか計上されていないため類似団体より低い水準となっている。
　管渠老朽化率は、法定耐用年数を経過した管渠がないことから０％となっている。
　管渠は供用開始から43年を経過しており、また、令和7年度には大規模下水道管路特別重点調査を実施したことから、今後は当該調査の結果やストックマネジメント計画に基づき適切に更新等を進める。</t>
    <phoneticPr fontId="4"/>
  </si>
  <si>
    <t>　経営基盤の強化と財政マネジメントの向上を目的とし、R2年度に企業会計へ移行した。今後も経営指標の比較・分析を行い、経営の健全性を確保していく。
　また、効率的な汚水処理の実施により収益性、健全性の向上に取り組む。
　老朽化する施設・設備に関しては、大規模下水道管路特別重点調査の結果やストックマネジメント計画に基づき適切に更新等を進める。</t>
    <phoneticPr fontId="4"/>
  </si>
  <si>
    <t>　経常収支比率は100％を上回っており、また、累積欠損金も生じていないことから経営は健全である。
　流動比率は100%を上回っており、かつ、流動負債に含まれている企業債の償還財源は、減価償却費や一般会計からの繰入等により償還年度に確保されることから、短期債務に対する支払能力に問題はない。
　企業債残高対事業規模比率は、類似団体平均値と比較して低い水準にあるが、ストックマネジメント計画に基づいた適切な更新工事を行っており事業の運営に支障はない。
　経費回収率は、下水道使用料を汚水処理費で除した値で示されるものであるが、流域下水道事業では下水道使用料ではなく負担金として収入しているため、この比率は0.00となっている。
　汚水処理原価は、年間有収水量の増加等により対前年度比▲3.44円となっているが、労務費、資材費等は依然として高止まりが続いており、引き続き維持管理コストの適正化に努めていく。なお、今後も労務費等の高騰が見込まれることから、令和8年度からの維持管理負担金単価改定案を県議会に上程している。
　施設利用率は流入水量の増加に伴い前年度に比べ＋0.63ポイントとなり、類似団体との利用率の差は＋6.85ポイントとなっている。概ね適切な施設規模と考えられる。
　水洗化率は上昇してきているものの、類似団体との比較では▲2.08ポイントである。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</si>
</sst>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0.76</c:v>
                </c:pt>
                <c:pt idx="1">
                  <c:v>0</c:v>
                </c:pt>
                <c:pt idx="2">
                  <c:v>0</c:v>
                </c:pt>
                <c:pt idx="3">
                  <c:v>0</c:v>
                </c:pt>
                <c:pt idx="4" formatCode="#,##0.00;&quot;△&quot;#,##0.00;&quot;-&quot;">
                  <c:v>0.12</c:v>
                </c:pt>
              </c:numCache>
            </c:numRef>
          </c:val>
          <c:extLst>
            <c:ext xmlns:c16="http://schemas.microsoft.com/office/drawing/2014/chart" uri="{C3380CC4-5D6E-409C-BE32-E72D297353CC}">
              <c16:uniqueId val="{00000000-B31B-45BD-B371-435F9A51489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B31B-45BD-B371-435F9A51489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75.900000000000006</c:v>
                </c:pt>
                <c:pt idx="1">
                  <c:v>75.510000000000005</c:v>
                </c:pt>
                <c:pt idx="2">
                  <c:v>72.260000000000005</c:v>
                </c:pt>
                <c:pt idx="3">
                  <c:v>74.819999999999993</c:v>
                </c:pt>
                <c:pt idx="4">
                  <c:v>75.45</c:v>
                </c:pt>
              </c:numCache>
            </c:numRef>
          </c:val>
          <c:extLst>
            <c:ext xmlns:c16="http://schemas.microsoft.com/office/drawing/2014/chart" uri="{C3380CC4-5D6E-409C-BE32-E72D297353CC}">
              <c16:uniqueId val="{00000000-D05C-4158-8D20-5F9B68BD781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D05C-4158-8D20-5F9B68BD781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91.66</c:v>
                </c:pt>
                <c:pt idx="1">
                  <c:v>91.83</c:v>
                </c:pt>
                <c:pt idx="2">
                  <c:v>92.06</c:v>
                </c:pt>
                <c:pt idx="3">
                  <c:v>92.08</c:v>
                </c:pt>
                <c:pt idx="4">
                  <c:v>92.19</c:v>
                </c:pt>
              </c:numCache>
            </c:numRef>
          </c:val>
          <c:extLst>
            <c:ext xmlns:c16="http://schemas.microsoft.com/office/drawing/2014/chart" uri="{C3380CC4-5D6E-409C-BE32-E72D297353CC}">
              <c16:uniqueId val="{00000000-69E6-4BB0-AA0B-1F368BB034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69E6-4BB0-AA0B-1F368BB034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105.71</c:v>
                </c:pt>
                <c:pt idx="1">
                  <c:v>101.26</c:v>
                </c:pt>
                <c:pt idx="2">
                  <c:v>100.13</c:v>
                </c:pt>
                <c:pt idx="3">
                  <c:v>101.28</c:v>
                </c:pt>
                <c:pt idx="4">
                  <c:v>101.36</c:v>
                </c:pt>
              </c:numCache>
            </c:numRef>
          </c:val>
          <c:extLst>
            <c:ext xmlns:c16="http://schemas.microsoft.com/office/drawing/2014/chart" uri="{C3380CC4-5D6E-409C-BE32-E72D297353CC}">
              <c16:uniqueId val="{00000000-C83E-4EF5-9027-A48F1B6338D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C83E-4EF5-9027-A48F1B6338D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5.95</c:v>
                </c:pt>
                <c:pt idx="1">
                  <c:v>11.62</c:v>
                </c:pt>
                <c:pt idx="2">
                  <c:v>16.489999999999998</c:v>
                </c:pt>
                <c:pt idx="3">
                  <c:v>20.29</c:v>
                </c:pt>
                <c:pt idx="4">
                  <c:v>24.71</c:v>
                </c:pt>
              </c:numCache>
            </c:numRef>
          </c:val>
          <c:extLst>
            <c:ext xmlns:c16="http://schemas.microsoft.com/office/drawing/2014/chart" uri="{C3380CC4-5D6E-409C-BE32-E72D297353CC}">
              <c16:uniqueId val="{00000000-2A18-43E3-B3B0-15EDDD55E4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2A18-43E3-B3B0-15EDDD55E4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9C-4A3C-A135-D9E04D0D139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5B9C-4A3C-A135-D9E04D0D139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B7-429B-A949-25797573D08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CFB7-429B-A949-25797573D08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99.21</c:v>
                </c:pt>
                <c:pt idx="1">
                  <c:v>86.38</c:v>
                </c:pt>
                <c:pt idx="2">
                  <c:v>89.07</c:v>
                </c:pt>
                <c:pt idx="3">
                  <c:v>98.09</c:v>
                </c:pt>
                <c:pt idx="4">
                  <c:v>109.92</c:v>
                </c:pt>
              </c:numCache>
            </c:numRef>
          </c:val>
          <c:extLst>
            <c:ext xmlns:c16="http://schemas.microsoft.com/office/drawing/2014/chart" uri="{C3380CC4-5D6E-409C-BE32-E72D297353CC}">
              <c16:uniqueId val="{00000000-39D6-4A9D-9DA9-8160B1A66EA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39D6-4A9D-9DA9-8160B1A66EA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79.900000000000006</c:v>
                </c:pt>
                <c:pt idx="1">
                  <c:v>95.43</c:v>
                </c:pt>
                <c:pt idx="2">
                  <c:v>102.48</c:v>
                </c:pt>
                <c:pt idx="3">
                  <c:v>89.56</c:v>
                </c:pt>
                <c:pt idx="4">
                  <c:v>83.77</c:v>
                </c:pt>
              </c:numCache>
            </c:numRef>
          </c:val>
          <c:extLst>
            <c:ext xmlns:c16="http://schemas.microsoft.com/office/drawing/2014/chart" uri="{C3380CC4-5D6E-409C-BE32-E72D297353CC}">
              <c16:uniqueId val="{00000000-4BB6-4750-BF51-13F3D05F76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4BB6-4750-BF51-13F3D05F76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F4-4CA7-BAC3-14402B10D4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DF4-4CA7-BAC3-14402B10D4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57.74</c:v>
                </c:pt>
                <c:pt idx="1">
                  <c:v>62.86</c:v>
                </c:pt>
                <c:pt idx="2">
                  <c:v>65.81</c:v>
                </c:pt>
                <c:pt idx="3">
                  <c:v>72.37</c:v>
                </c:pt>
                <c:pt idx="4">
                  <c:v>68.930000000000007</c:v>
                </c:pt>
              </c:numCache>
            </c:numRef>
          </c:val>
          <c:extLst>
            <c:ext xmlns:c16="http://schemas.microsoft.com/office/drawing/2014/chart" uri="{C3380CC4-5D6E-409C-BE32-E72D297353CC}">
              <c16:uniqueId val="{00000000-0A62-40DF-A3B4-01E1765C208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0A62-40DF-A3B4-01E1765C208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22" zoomScale="130" zoomScaleNormal="13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流域下水道</v>
      </c>
      <c r="Q8" s="34"/>
      <c r="R8" s="34"/>
      <c r="S8" s="34"/>
      <c r="T8" s="34"/>
      <c r="U8" s="34"/>
      <c r="V8" s="34"/>
      <c r="W8" s="34" t="str">
        <f>データ!L6</f>
        <v>E1</v>
      </c>
      <c r="X8" s="34"/>
      <c r="Y8" s="34"/>
      <c r="Z8" s="34"/>
      <c r="AA8" s="34"/>
      <c r="AB8" s="34"/>
      <c r="AC8" s="34"/>
      <c r="AD8" s="35" t="str">
        <f>データ!$M$6</f>
        <v>非設置</v>
      </c>
      <c r="AE8" s="35"/>
      <c r="AF8" s="35"/>
      <c r="AG8" s="35"/>
      <c r="AH8" s="35"/>
      <c r="AI8" s="35"/>
      <c r="AJ8" s="35"/>
      <c r="AK8" s="3"/>
      <c r="AL8" s="36">
        <f>データ!S6</f>
        <v>642590</v>
      </c>
      <c r="AM8" s="36"/>
      <c r="AN8" s="36"/>
      <c r="AO8" s="36"/>
      <c r="AP8" s="36"/>
      <c r="AQ8" s="36"/>
      <c r="AR8" s="36"/>
      <c r="AS8" s="36"/>
      <c r="AT8" s="37">
        <f>データ!T6</f>
        <v>6707.78</v>
      </c>
      <c r="AU8" s="37"/>
      <c r="AV8" s="37"/>
      <c r="AW8" s="37"/>
      <c r="AX8" s="37"/>
      <c r="AY8" s="37"/>
      <c r="AZ8" s="37"/>
      <c r="BA8" s="37"/>
      <c r="BB8" s="37">
        <f>データ!U6</f>
        <v>95.8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81.19</v>
      </c>
      <c r="J10" s="37"/>
      <c r="K10" s="37"/>
      <c r="L10" s="37"/>
      <c r="M10" s="37"/>
      <c r="N10" s="37"/>
      <c r="O10" s="37"/>
      <c r="P10" s="37">
        <f>データ!P6</f>
        <v>67.03</v>
      </c>
      <c r="Q10" s="37"/>
      <c r="R10" s="37"/>
      <c r="S10" s="37"/>
      <c r="T10" s="37"/>
      <c r="U10" s="37"/>
      <c r="V10" s="37"/>
      <c r="W10" s="37">
        <f>データ!Q6</f>
        <v>100</v>
      </c>
      <c r="X10" s="37"/>
      <c r="Y10" s="37"/>
      <c r="Z10" s="37"/>
      <c r="AA10" s="37"/>
      <c r="AB10" s="37"/>
      <c r="AC10" s="37"/>
      <c r="AD10" s="36">
        <f>データ!R6</f>
        <v>0</v>
      </c>
      <c r="AE10" s="36"/>
      <c r="AF10" s="36"/>
      <c r="AG10" s="36"/>
      <c r="AH10" s="36"/>
      <c r="AI10" s="36"/>
      <c r="AJ10" s="36"/>
      <c r="AK10" s="2"/>
      <c r="AL10" s="36">
        <f>データ!V6</f>
        <v>267993</v>
      </c>
      <c r="AM10" s="36"/>
      <c r="AN10" s="36"/>
      <c r="AO10" s="36"/>
      <c r="AP10" s="36"/>
      <c r="AQ10" s="36"/>
      <c r="AR10" s="36"/>
      <c r="AS10" s="36"/>
      <c r="AT10" s="37">
        <f>データ!W6</f>
        <v>84.44</v>
      </c>
      <c r="AU10" s="37"/>
      <c r="AV10" s="37"/>
      <c r="AW10" s="37"/>
      <c r="AX10" s="37"/>
      <c r="AY10" s="37"/>
      <c r="AZ10" s="37"/>
      <c r="BA10" s="37"/>
      <c r="BB10" s="37">
        <f>データ!X6</f>
        <v>3173.77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UIyepyFhhNOxmV4driFlpfJVnj1Vu4CcQFfr37z09nQp1vC9nbEZbBTB771vAHZ8gt2KRejwmLz+7S8fK4vdaA==" saltValue="H5AFm1Vxc0wwRgGEgySaz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320005</v>
      </c>
      <c r="D6" s="19">
        <f t="shared" si="3"/>
        <v>46</v>
      </c>
      <c r="E6" s="19">
        <f t="shared" si="3"/>
        <v>17</v>
      </c>
      <c r="F6" s="19">
        <f t="shared" si="3"/>
        <v>3</v>
      </c>
      <c r="G6" s="19">
        <f t="shared" si="3"/>
        <v>0</v>
      </c>
      <c r="H6" s="19" t="str">
        <f t="shared" si="3"/>
        <v>島根県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81.19</v>
      </c>
      <c r="P6" s="20">
        <f t="shared" si="3"/>
        <v>67.03</v>
      </c>
      <c r="Q6" s="20">
        <f t="shared" si="3"/>
        <v>100</v>
      </c>
      <c r="R6" s="20">
        <f t="shared" si="3"/>
        <v>0</v>
      </c>
      <c r="S6" s="20">
        <f t="shared" si="3"/>
        <v>642590</v>
      </c>
      <c r="T6" s="20">
        <f t="shared" si="3"/>
        <v>6707.78</v>
      </c>
      <c r="U6" s="20">
        <f t="shared" si="3"/>
        <v>95.8</v>
      </c>
      <c r="V6" s="20">
        <f t="shared" si="3"/>
        <v>267993</v>
      </c>
      <c r="W6" s="20">
        <f t="shared" si="3"/>
        <v>84.44</v>
      </c>
      <c r="X6" s="20">
        <f t="shared" si="3"/>
        <v>3173.77</v>
      </c>
      <c r="Y6" s="21">
        <f>IF(Y7="",NA(),Y7)</f>
        <v>105.71</v>
      </c>
      <c r="Z6" s="21">
        <f t="shared" ref="Z6:AH6" si="4">IF(Z7="",NA(),Z7)</f>
        <v>101.26</v>
      </c>
      <c r="AA6" s="21">
        <f t="shared" si="4"/>
        <v>100.13</v>
      </c>
      <c r="AB6" s="21">
        <f t="shared" si="4"/>
        <v>101.28</v>
      </c>
      <c r="AC6" s="21">
        <f t="shared" si="4"/>
        <v>101.36</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99.21</v>
      </c>
      <c r="AV6" s="21">
        <f t="shared" ref="AV6:BD6" si="6">IF(AV7="",NA(),AV7)</f>
        <v>86.38</v>
      </c>
      <c r="AW6" s="21">
        <f t="shared" si="6"/>
        <v>89.07</v>
      </c>
      <c r="AX6" s="21">
        <f t="shared" si="6"/>
        <v>98.09</v>
      </c>
      <c r="AY6" s="21">
        <f t="shared" si="6"/>
        <v>109.92</v>
      </c>
      <c r="AZ6" s="21">
        <f t="shared" si="6"/>
        <v>101.14</v>
      </c>
      <c r="BA6" s="21">
        <f t="shared" si="6"/>
        <v>104.74</v>
      </c>
      <c r="BB6" s="21">
        <f t="shared" si="6"/>
        <v>104.74</v>
      </c>
      <c r="BC6" s="21">
        <f t="shared" si="6"/>
        <v>104.66</v>
      </c>
      <c r="BD6" s="21">
        <f t="shared" si="6"/>
        <v>103.57</v>
      </c>
      <c r="BE6" s="20" t="str">
        <f>IF(BE7="","",IF(BE7="-","【-】","【"&amp;SUBSTITUTE(TEXT(BE7,"#,##0.00"),"-","△")&amp;"】"))</f>
        <v>【103.38】</v>
      </c>
      <c r="BF6" s="21">
        <f>IF(BF7="",NA(),BF7)</f>
        <v>79.900000000000006</v>
      </c>
      <c r="BG6" s="21">
        <f t="shared" ref="BG6:BO6" si="7">IF(BG7="",NA(),BG7)</f>
        <v>95.43</v>
      </c>
      <c r="BH6" s="21">
        <f t="shared" si="7"/>
        <v>102.48</v>
      </c>
      <c r="BI6" s="21">
        <f t="shared" si="7"/>
        <v>89.56</v>
      </c>
      <c r="BJ6" s="21">
        <f t="shared" si="7"/>
        <v>83.77</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57.74</v>
      </c>
      <c r="CC6" s="21">
        <f t="shared" ref="CC6:CK6" si="9">IF(CC7="",NA(),CC7)</f>
        <v>62.86</v>
      </c>
      <c r="CD6" s="21">
        <f t="shared" si="9"/>
        <v>65.81</v>
      </c>
      <c r="CE6" s="21">
        <f t="shared" si="9"/>
        <v>72.37</v>
      </c>
      <c r="CF6" s="21">
        <f t="shared" si="9"/>
        <v>68.930000000000007</v>
      </c>
      <c r="CG6" s="21">
        <f t="shared" si="9"/>
        <v>50.67</v>
      </c>
      <c r="CH6" s="21">
        <f t="shared" si="9"/>
        <v>48.7</v>
      </c>
      <c r="CI6" s="21">
        <f t="shared" si="9"/>
        <v>52.53</v>
      </c>
      <c r="CJ6" s="21">
        <f t="shared" si="9"/>
        <v>52.75</v>
      </c>
      <c r="CK6" s="21">
        <f t="shared" si="9"/>
        <v>52.89</v>
      </c>
      <c r="CL6" s="20" t="str">
        <f>IF(CL7="","",IF(CL7="-","【-】","【"&amp;SUBSTITUTE(TEXT(CL7,"#,##0.00"),"-","△")&amp;"】"))</f>
        <v>【53.07】</v>
      </c>
      <c r="CM6" s="21">
        <f>IF(CM7="",NA(),CM7)</f>
        <v>75.900000000000006</v>
      </c>
      <c r="CN6" s="21">
        <f t="shared" ref="CN6:CV6" si="10">IF(CN7="",NA(),CN7)</f>
        <v>75.510000000000005</v>
      </c>
      <c r="CO6" s="21">
        <f t="shared" si="10"/>
        <v>72.260000000000005</v>
      </c>
      <c r="CP6" s="21">
        <f t="shared" si="10"/>
        <v>74.819999999999993</v>
      </c>
      <c r="CQ6" s="21">
        <f t="shared" si="10"/>
        <v>75.45</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91.66</v>
      </c>
      <c r="CY6" s="21">
        <f t="shared" ref="CY6:DG6" si="11">IF(CY7="",NA(),CY7)</f>
        <v>91.83</v>
      </c>
      <c r="CZ6" s="21">
        <f t="shared" si="11"/>
        <v>92.06</v>
      </c>
      <c r="DA6" s="21">
        <f t="shared" si="11"/>
        <v>92.08</v>
      </c>
      <c r="DB6" s="21">
        <f t="shared" si="11"/>
        <v>92.19</v>
      </c>
      <c r="DC6" s="21">
        <f t="shared" si="11"/>
        <v>94.01</v>
      </c>
      <c r="DD6" s="21">
        <f t="shared" si="11"/>
        <v>94.14</v>
      </c>
      <c r="DE6" s="21">
        <f t="shared" si="11"/>
        <v>94.02</v>
      </c>
      <c r="DF6" s="21">
        <f t="shared" si="11"/>
        <v>94.43</v>
      </c>
      <c r="DG6" s="21">
        <f t="shared" si="11"/>
        <v>94.27</v>
      </c>
      <c r="DH6" s="20" t="str">
        <f>IF(DH7="","",IF(DH7="-","【-】","【"&amp;SUBSTITUTE(TEXT(DH7,"#,##0.00"),"-","△")&amp;"】"))</f>
        <v>【94.19】</v>
      </c>
      <c r="DI6" s="21">
        <f>IF(DI7="",NA(),DI7)</f>
        <v>5.95</v>
      </c>
      <c r="DJ6" s="21">
        <f t="shared" ref="DJ6:DR6" si="12">IF(DJ7="",NA(),DJ7)</f>
        <v>11.62</v>
      </c>
      <c r="DK6" s="21">
        <f t="shared" si="12"/>
        <v>16.489999999999998</v>
      </c>
      <c r="DL6" s="21">
        <f t="shared" si="12"/>
        <v>20.29</v>
      </c>
      <c r="DM6" s="21">
        <f t="shared" si="12"/>
        <v>24.71</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1">
        <f>IF(EE7="",NA(),EE7)</f>
        <v>0.76</v>
      </c>
      <c r="EF6" s="20">
        <f t="shared" ref="EF6:EN6" si="14">IF(EF7="",NA(),EF7)</f>
        <v>0</v>
      </c>
      <c r="EG6" s="20">
        <f t="shared" si="14"/>
        <v>0</v>
      </c>
      <c r="EH6" s="20">
        <f t="shared" si="14"/>
        <v>0</v>
      </c>
      <c r="EI6" s="21">
        <f t="shared" si="14"/>
        <v>0.12</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320005</v>
      </c>
      <c r="D7" s="23">
        <v>46</v>
      </c>
      <c r="E7" s="23">
        <v>17</v>
      </c>
      <c r="F7" s="23">
        <v>3</v>
      </c>
      <c r="G7" s="23">
        <v>0</v>
      </c>
      <c r="H7" s="23" t="s">
        <v>96</v>
      </c>
      <c r="I7" s="23" t="s">
        <v>97</v>
      </c>
      <c r="J7" s="23" t="s">
        <v>98</v>
      </c>
      <c r="K7" s="23" t="s">
        <v>99</v>
      </c>
      <c r="L7" s="23" t="s">
        <v>100</v>
      </c>
      <c r="M7" s="23" t="s">
        <v>101</v>
      </c>
      <c r="N7" s="24" t="s">
        <v>102</v>
      </c>
      <c r="O7" s="24">
        <v>81.19</v>
      </c>
      <c r="P7" s="24">
        <v>67.03</v>
      </c>
      <c r="Q7" s="24">
        <v>100</v>
      </c>
      <c r="R7" s="24">
        <v>0</v>
      </c>
      <c r="S7" s="24">
        <v>642590</v>
      </c>
      <c r="T7" s="24">
        <v>6707.78</v>
      </c>
      <c r="U7" s="24">
        <v>95.8</v>
      </c>
      <c r="V7" s="24">
        <v>267993</v>
      </c>
      <c r="W7" s="24">
        <v>84.44</v>
      </c>
      <c r="X7" s="24">
        <v>3173.77</v>
      </c>
      <c r="Y7" s="24">
        <v>105.71</v>
      </c>
      <c r="Z7" s="24">
        <v>101.26</v>
      </c>
      <c r="AA7" s="24">
        <v>100.13</v>
      </c>
      <c r="AB7" s="24">
        <v>101.28</v>
      </c>
      <c r="AC7" s="24">
        <v>101.36</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99.21</v>
      </c>
      <c r="AV7" s="24">
        <v>86.38</v>
      </c>
      <c r="AW7" s="24">
        <v>89.07</v>
      </c>
      <c r="AX7" s="24">
        <v>98.09</v>
      </c>
      <c r="AY7" s="24">
        <v>109.92</v>
      </c>
      <c r="AZ7" s="24">
        <v>101.14</v>
      </c>
      <c r="BA7" s="24">
        <v>104.74</v>
      </c>
      <c r="BB7" s="24">
        <v>104.74</v>
      </c>
      <c r="BC7" s="24">
        <v>104.66</v>
      </c>
      <c r="BD7" s="24">
        <v>103.57</v>
      </c>
      <c r="BE7" s="24">
        <v>103.38</v>
      </c>
      <c r="BF7" s="24">
        <v>79.900000000000006</v>
      </c>
      <c r="BG7" s="24">
        <v>95.43</v>
      </c>
      <c r="BH7" s="24">
        <v>102.48</v>
      </c>
      <c r="BI7" s="24">
        <v>89.56</v>
      </c>
      <c r="BJ7" s="24">
        <v>83.77</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57.74</v>
      </c>
      <c r="CC7" s="24">
        <v>62.86</v>
      </c>
      <c r="CD7" s="24">
        <v>65.81</v>
      </c>
      <c r="CE7" s="24">
        <v>72.37</v>
      </c>
      <c r="CF7" s="24">
        <v>68.930000000000007</v>
      </c>
      <c r="CG7" s="24">
        <v>50.67</v>
      </c>
      <c r="CH7" s="24">
        <v>48.7</v>
      </c>
      <c r="CI7" s="24">
        <v>52.53</v>
      </c>
      <c r="CJ7" s="24">
        <v>52.75</v>
      </c>
      <c r="CK7" s="24">
        <v>52.89</v>
      </c>
      <c r="CL7" s="24">
        <v>53.07</v>
      </c>
      <c r="CM7" s="24">
        <v>75.900000000000006</v>
      </c>
      <c r="CN7" s="24">
        <v>75.510000000000005</v>
      </c>
      <c r="CO7" s="24">
        <v>72.260000000000005</v>
      </c>
      <c r="CP7" s="24">
        <v>74.819999999999993</v>
      </c>
      <c r="CQ7" s="24">
        <v>75.45</v>
      </c>
      <c r="CR7" s="24">
        <v>68.2</v>
      </c>
      <c r="CS7" s="24">
        <v>68.05</v>
      </c>
      <c r="CT7" s="24">
        <v>67.099999999999994</v>
      </c>
      <c r="CU7" s="24">
        <v>71.900000000000006</v>
      </c>
      <c r="CV7" s="24">
        <v>68.599999999999994</v>
      </c>
      <c r="CW7" s="24">
        <v>68.61</v>
      </c>
      <c r="CX7" s="24">
        <v>91.66</v>
      </c>
      <c r="CY7" s="24">
        <v>91.83</v>
      </c>
      <c r="CZ7" s="24">
        <v>92.06</v>
      </c>
      <c r="DA7" s="24">
        <v>92.08</v>
      </c>
      <c r="DB7" s="24">
        <v>92.19</v>
      </c>
      <c r="DC7" s="24">
        <v>94.01</v>
      </c>
      <c r="DD7" s="24">
        <v>94.14</v>
      </c>
      <c r="DE7" s="24">
        <v>94.02</v>
      </c>
      <c r="DF7" s="24">
        <v>94.43</v>
      </c>
      <c r="DG7" s="24">
        <v>94.27</v>
      </c>
      <c r="DH7" s="24">
        <v>94.19</v>
      </c>
      <c r="DI7" s="24">
        <v>5.95</v>
      </c>
      <c r="DJ7" s="24">
        <v>11.62</v>
      </c>
      <c r="DK7" s="24">
        <v>16.489999999999998</v>
      </c>
      <c r="DL7" s="24">
        <v>20.29</v>
      </c>
      <c r="DM7" s="24">
        <v>24.71</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0.76</v>
      </c>
      <c r="EF7" s="24">
        <v>0</v>
      </c>
      <c r="EG7" s="24">
        <v>0</v>
      </c>
      <c r="EH7" s="24">
        <v>0</v>
      </c>
      <c r="EI7" s="24">
        <v>0.12</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AEDCDBD-D997-454B-99DF-6D70CB963F84}"/>
</file>

<file path=customXml/itemProps2.xml><?xml version="1.0" encoding="utf-8"?>
<ds:datastoreItem xmlns:ds="http://schemas.openxmlformats.org/officeDocument/2006/customXml" ds:itemID="{E9229983-6082-40F2-A914-6CEFB6AC89EF}"/>
</file>

<file path=customXml/itemProps3.xml><?xml version="1.0" encoding="utf-8"?>
<ds:datastoreItem xmlns:ds="http://schemas.openxmlformats.org/officeDocument/2006/customXml" ds:itemID="{B99C6F2E-064A-4CCE-8FE9-F7E1CC561A0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2026-01-18T06:19:15Z</cp:lastPrinted>
  <dcterms:created xsi:type="dcterms:W3CDTF">2025-12-23T06:07:22Z</dcterms:created>
  <dcterms:modified xsi:type="dcterms:W3CDTF">2026-01-18T06:24:04Z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