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fs.momo.pref.okayama.jp\統合共有\0670_都市計画課\下水道班\09 流域下水道事業\06 管理\02 事務\R7\10 調査\未【122(木)〆】公営企業に係る経営比較分析表（令和６年度決算）の分析等について（依頼）\02_回答\"/>
    </mc:Choice>
  </mc:AlternateContent>
  <xr:revisionPtr revIDLastSave="0" documentId="13_ncr:1_{3F6D4617-144C-491D-94A8-6F3E4BCC5B54}" xr6:coauthVersionLast="47" xr6:coauthVersionMax="47" xr10:uidLastSave="{00000000-0000-0000-0000-000000000000}"/>
  <workbookProtection workbookAlgorithmName="SHA-512" workbookHashValue="SToILWMFPwTivK8sLRY2UEr1WWGV8lCIhs2xP+OgkrI1ZcJljqLvK0m/xpWUL16XSoNTV8pTmpqQLin74P7+Lg==" workbookSaltValue="tOPwexn4WOxd44m4FEfeDw=="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F85" i="4"/>
  <c r="AL10" i="4"/>
  <c r="I10" i="4"/>
  <c r="AL8"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<sst xmlns="http://schemas.openxmlformats.org/spreadsheetml/2006/main" count="231" uniqueCount="115">
  <si>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</si>
  <si>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</si>
  <si>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</si>
  <si>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</si>
  <si>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</si>
  <si>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</si>
  <si>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</si>
  <si>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</si>
  <si>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</si>
  <si>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</si>
  <si>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</si>
  <si>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</si>
  <si>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</si>
  <si>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</si>
  <si>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</si>
  <si>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</si>
  <si>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</si>
  <si>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</si>
  <si>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</si>
  <si>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</si>
  <si>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</si>
  <si>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</si>
  <si>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</si>
  <si>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</si>
  <si>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</si>
  <si>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</si>
  <si>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</si>
  <si>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</si>
  <si>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</si>
  <si>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</si>
  <si>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</si>
  <si>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</si>
  <si>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</si>
  <si>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</si>
  <si>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</si>
  <si>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</si>
  <si>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</si>
  <si>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</si>
  <si>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</si>
  <si>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</si>
  <si>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</si>
  <si>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</si>
  <si>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</si>
  <si>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</si>
  <si>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</si>
  <si>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</si>
  <si>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</si>
  <si>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</si>
  <si>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</si>
  <si>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</si>
  <si>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</si>
  <si>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</si>
  <si>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</si>
  <si>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</si>
  <si>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</si>
  <si>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</si>
  <si>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</si>
  <si>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</si>
  <si>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</si>
  <si>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</si>
  <si>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</si>
  <si>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</si>
  <si>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</si>
  <si>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</si>
  <si>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</si>
  <si>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</si>
  <si>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</si>
  <si>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</si>
  <si>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</si>
  <si>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</si>
  <si>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</si>
  <si>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</si>
  <si>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</si>
  <si>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</si>
  <si>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</si>
  <si>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</si>
  <si>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</si>
  <si>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</si>
  <si>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</si>
  <si>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</si>
  <si>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</si>
  <si>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</si>
  <si>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</si>
  <si>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</si>
  <si>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</si>
  <si>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</si>
  <si>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</si>
  <si>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</si>
  <si>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</si>
  <si>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</si>
  <si>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</si>
  <si>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</si>
  <si>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</si>
  <si>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</si>
  <si>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</si>
  <si>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岡山県</t>
  </si>
  <si>
    <t>法適用</t>
  </si>
  <si>
    <t>下水道事業</t>
  </si>
  <si>
    <t>流域下水道</t>
  </si>
  <si>
    <t>E1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</si>
  <si>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</si>
  <si>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</si>
  <si>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</si>
  <si>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</si>
  <si>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</si>
  <si>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</si>
  <si>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</si>
  <si>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</si>
  <si>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</si>
  <si>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</si>
  <si>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</si>
  <si>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</si>
  <si>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有形固定資産減価償却率については、令和元年度の公営企業会計移行前の減価償却累計額が含まれない計上方法となっているため、類似団体平均より低い水準となっている。
　管渠については法定耐用年数を超過した管渠はない。しかしながら、今後法定耐用年数を超過する管渠が急増することが見込まれていることから、「ストックマネジメント計画」に基づいた定期的な管渠調査と、その結果に基づく改築を進めていく必要がある。</t>
    <phoneticPr fontId="4"/>
  </si>
  <si>
    <r>
      <t>　本県は、令和元年度より地方公営企業法を一部適用している。
　経常収支比率が、100％を下回っており、累積欠損金比率が増加している。これは、特別会計時代に積み上がった内部留保資金を縮減するため、令和６年度まで、流域市町負担金</t>
    </r>
    <r>
      <rPr>
        <sz val="11"/>
        <rFont val="ＭＳ ゴシック"/>
        <family val="3"/>
        <charset val="128"/>
      </rPr>
      <t>単価を本来の単価より抑制していたこと、及び電力費等の維持管理費が増加したことが主な要因である。令和６年度に改定した経営戦略では、維持管理費の増加等を踏まえた適切な流域市町負担金の単価を設定しており、経常収支比率が100％以上となり、累積欠損金比率を改善させていく方針である。なお、流動比率は100％を大きく上回っており支払能力に問題はなく、事業運営に当面支障は生じない見通しである。
　企業債残高対事業規模比率は、類似団体平均値と同程度であり、今後も、下水道事業債等の計画的な償還により、企業債残高を減少させていくこととしている。
　汚水処理原価は、前年度と比較してわずかに増加している。これは、処理水量が前年度と比較して減となった一方、汚水処理に要した費用がほぼ同程度となったことによるものである。類似団体平均を下回っており、効率的な運転管理が行われているが、引き続き浄化施設の省エネ運転による電力費の削減など維持管理費の節減に努めていく必要がある。</t>
    </r>
    <rPh sb="97" eb="99">
      <t>レイワ</t>
    </rPh>
    <rPh sb="100" eb="102">
      <t>ネンド</t>
    </rPh>
    <rPh sb="159" eb="161">
      <t>レイワ</t>
    </rPh>
    <rPh sb="162" eb="164">
      <t>ネンド</t>
    </rPh>
    <rPh sb="165" eb="167">
      <t>カイテイ</t>
    </rPh>
    <rPh sb="186" eb="187">
      <t>フ</t>
    </rPh>
    <rPh sb="399" eb="401">
      <t>ゾウカ</t>
    </rPh>
    <rPh sb="423" eb="424">
      <t>ゲン</t>
    </rPh>
    <phoneticPr fontId="4"/>
  </si>
  <si>
    <r>
      <t>　</t>
    </r>
    <r>
      <rPr>
        <sz val="11"/>
        <rFont val="ＭＳ ゴシック"/>
        <family val="3"/>
        <charset val="128"/>
      </rPr>
      <t>本県流域下水道事業の経営状況は、人口減少による処理水量の減に伴う負担金収入の減少や、維持管理費の増加等に伴い、収支状況の悪化が懸念されている。また、施設の老朽化に伴う更新費用の増加も見込まれている。
　なお、令和６年度に改定した経営戦略では、負担金単価に維持管理費の増加等を適切に計上し、収支均衡を図ることとしている。
　引き続き、「児島湖流域下水道経営戦略」に定めた取組を着実に実行することにより経営の効率化や経営基盤の安定化に努めるとともに、「ストックマネジメント計画」に基づく施設の改築・更新を行うことにより、改築・更新コストの縮減を図ることとする。</t>
    </r>
    <rPh sb="111" eb="113">
      <t>カイテイ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</si>
</sst>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7DC-484C-84EF-A91FBF964B6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1.87</c:v>
                </c:pt>
                <c:pt idx="1">
                  <c:v>0.1</c:v>
                </c:pt>
                <c:pt idx="2">
                  <c:v>0.09</c:v>
                </c:pt>
                <c:pt idx="3">
                  <c:v>0.06</c:v>
                </c:pt>
                <c:pt idx="4">
                  <c:v>0.1</c:v>
                </c:pt>
              </c:numCache>
            </c:numRef>
          </c:val>
          <c:smooth val="0"/>
          <c:extLst>
            <c:ext xmlns:c16="http://schemas.microsoft.com/office/drawing/2014/chart" uri="{C3380CC4-5D6E-409C-BE32-E72D297353CC}">
              <c16:uniqueId val="{00000001-07DC-484C-84EF-A91FBF964B6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64.66</c:v>
                </c:pt>
                <c:pt idx="1">
                  <c:v>64.319999999999993</c:v>
                </c:pt>
                <c:pt idx="2">
                  <c:v>60.97</c:v>
                </c:pt>
                <c:pt idx="3">
                  <c:v>63.62</c:v>
                </c:pt>
                <c:pt idx="4">
                  <c:v>63.54</c:v>
                </c:pt>
              </c:numCache>
            </c:numRef>
          </c:val>
          <c:extLst>
            <c:ext xmlns:c16="http://schemas.microsoft.com/office/drawing/2014/chart" uri="{C3380CC4-5D6E-409C-BE32-E72D297353CC}">
              <c16:uniqueId val="{00000000-2529-452D-B9D2-F5E69D8B985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68.2</c:v>
                </c:pt>
                <c:pt idx="1">
                  <c:v>68.05</c:v>
                </c:pt>
                <c:pt idx="2">
                  <c:v>67.099999999999994</c:v>
                </c:pt>
                <c:pt idx="3">
                  <c:v>71.900000000000006</c:v>
                </c:pt>
                <c:pt idx="4">
                  <c:v>68.599999999999994</c:v>
                </c:pt>
              </c:numCache>
            </c:numRef>
          </c:val>
          <c:smooth val="0"/>
          <c:extLst>
            <c:ext xmlns:c16="http://schemas.microsoft.com/office/drawing/2014/chart" uri="{C3380CC4-5D6E-409C-BE32-E72D297353CC}">
              <c16:uniqueId val="{00000001-2529-452D-B9D2-F5E69D8B985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93.31</c:v>
                </c:pt>
                <c:pt idx="1">
                  <c:v>93.91</c:v>
                </c:pt>
                <c:pt idx="2">
                  <c:v>94.56</c:v>
                </c:pt>
                <c:pt idx="3">
                  <c:v>94.58</c:v>
                </c:pt>
                <c:pt idx="4">
                  <c:v>94.49</c:v>
                </c:pt>
              </c:numCache>
            </c:numRef>
          </c:val>
          <c:extLst>
            <c:ext xmlns:c16="http://schemas.microsoft.com/office/drawing/2014/chart" uri="{C3380CC4-5D6E-409C-BE32-E72D297353CC}">
              <c16:uniqueId val="{00000000-2209-44B5-8E99-660EDF5821C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94.01</c:v>
                </c:pt>
                <c:pt idx="1">
                  <c:v>94.14</c:v>
                </c:pt>
                <c:pt idx="2">
                  <c:v>94.02</c:v>
                </c:pt>
                <c:pt idx="3">
                  <c:v>94.43</c:v>
                </c:pt>
                <c:pt idx="4">
                  <c:v>94.27</c:v>
                </c:pt>
              </c:numCache>
            </c:numRef>
          </c:val>
          <c:smooth val="0"/>
          <c:extLst>
            <c:ext xmlns:c16="http://schemas.microsoft.com/office/drawing/2014/chart" uri="{C3380CC4-5D6E-409C-BE32-E72D297353CC}">
              <c16:uniqueId val="{00000001-2209-44B5-8E99-660EDF5821C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95.64</c:v>
                </c:pt>
                <c:pt idx="1">
                  <c:v>98.66</c:v>
                </c:pt>
                <c:pt idx="2">
                  <c:v>93.35</c:v>
                </c:pt>
                <c:pt idx="3">
                  <c:v>91.89</c:v>
                </c:pt>
                <c:pt idx="4">
                  <c:v>90.56</c:v>
                </c:pt>
              </c:numCache>
            </c:numRef>
          </c:val>
          <c:extLst>
            <c:ext xmlns:c16="http://schemas.microsoft.com/office/drawing/2014/chart" uri="{C3380CC4-5D6E-409C-BE32-E72D297353CC}">
              <c16:uniqueId val="{00000000-8F30-45D0-8F2F-195054912F8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101.63</c:v>
                </c:pt>
                <c:pt idx="1">
                  <c:v>100.14</c:v>
                </c:pt>
                <c:pt idx="2">
                  <c:v>99.22</c:v>
                </c:pt>
                <c:pt idx="3">
                  <c:v>100.31</c:v>
                </c:pt>
                <c:pt idx="4">
                  <c:v>100.13</c:v>
                </c:pt>
              </c:numCache>
            </c:numRef>
          </c:val>
          <c:smooth val="0"/>
          <c:extLst>
            <c:ext xmlns:c16="http://schemas.microsoft.com/office/drawing/2014/chart" uri="{C3380CC4-5D6E-409C-BE32-E72D297353CC}">
              <c16:uniqueId val="{00000001-8F30-45D0-8F2F-195054912F8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11.84</c:v>
                </c:pt>
                <c:pt idx="1">
                  <c:v>17.45</c:v>
                </c:pt>
                <c:pt idx="2">
                  <c:v>21.99</c:v>
                </c:pt>
                <c:pt idx="3">
                  <c:v>24.52</c:v>
                </c:pt>
                <c:pt idx="4">
                  <c:v>28.9</c:v>
                </c:pt>
              </c:numCache>
            </c:numRef>
          </c:val>
          <c:extLst>
            <c:ext xmlns:c16="http://schemas.microsoft.com/office/drawing/2014/chart" uri="{C3380CC4-5D6E-409C-BE32-E72D297353CC}">
              <c16:uniqueId val="{00000000-E64D-49AE-B2FD-D90A528802C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31.96</c:v>
                </c:pt>
                <c:pt idx="1">
                  <c:v>34.17</c:v>
                </c:pt>
                <c:pt idx="2">
                  <c:v>36.770000000000003</c:v>
                </c:pt>
                <c:pt idx="3">
                  <c:v>41.04</c:v>
                </c:pt>
                <c:pt idx="4">
                  <c:v>41.27</c:v>
                </c:pt>
              </c:numCache>
            </c:numRef>
          </c:val>
          <c:smooth val="0"/>
          <c:extLst>
            <c:ext xmlns:c16="http://schemas.microsoft.com/office/drawing/2014/chart" uri="{C3380CC4-5D6E-409C-BE32-E72D297353CC}">
              <c16:uniqueId val="{00000001-E64D-49AE-B2FD-D90A528802C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359-4F50-A658-ED0CAB5F3C6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0.93</c:v>
                </c:pt>
                <c:pt idx="1">
                  <c:v>1.04</c:v>
                </c:pt>
                <c:pt idx="2">
                  <c:v>1.26</c:v>
                </c:pt>
                <c:pt idx="3">
                  <c:v>1.64</c:v>
                </c:pt>
                <c:pt idx="4">
                  <c:v>2.7</c:v>
                </c:pt>
              </c:numCache>
            </c:numRef>
          </c:val>
          <c:smooth val="0"/>
          <c:extLst>
            <c:ext xmlns:c16="http://schemas.microsoft.com/office/drawing/2014/chart" uri="{C3380CC4-5D6E-409C-BE32-E72D297353CC}">
              <c16:uniqueId val="{00000001-1359-4F50-A658-ED0CAB5F3C6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7.7</c:v>
                </c:pt>
                <c:pt idx="1">
                  <c:v>11.45</c:v>
                </c:pt>
                <c:pt idx="2">
                  <c:v>24.98</c:v>
                </c:pt>
                <c:pt idx="3">
                  <c:v>41.08</c:v>
                </c:pt>
                <c:pt idx="4">
                  <c:v>60.71</c:v>
                </c:pt>
              </c:numCache>
            </c:numRef>
          </c:val>
          <c:extLst>
            <c:ext xmlns:c16="http://schemas.microsoft.com/office/drawing/2014/chart" uri="{C3380CC4-5D6E-409C-BE32-E72D297353CC}">
              <c16:uniqueId val="{00000000-3E0F-44BA-9074-43E444708D1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9.1</c:v>
                </c:pt>
                <c:pt idx="1">
                  <c:v>10.71</c:v>
                </c:pt>
                <c:pt idx="2">
                  <c:v>11.46</c:v>
                </c:pt>
                <c:pt idx="3">
                  <c:v>9.85</c:v>
                </c:pt>
                <c:pt idx="4">
                  <c:v>11.25</c:v>
                </c:pt>
              </c:numCache>
            </c:numRef>
          </c:val>
          <c:smooth val="0"/>
          <c:extLst>
            <c:ext xmlns:c16="http://schemas.microsoft.com/office/drawing/2014/chart" uri="{C3380CC4-5D6E-409C-BE32-E72D297353CC}">
              <c16:uniqueId val="{00000001-3E0F-44BA-9074-43E444708D1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274.11</c:v>
                </c:pt>
                <c:pt idx="1">
                  <c:v>345.38</c:v>
                </c:pt>
                <c:pt idx="2">
                  <c:v>246.79</c:v>
                </c:pt>
                <c:pt idx="3">
                  <c:v>197.04</c:v>
                </c:pt>
                <c:pt idx="4">
                  <c:v>196.89</c:v>
                </c:pt>
              </c:numCache>
            </c:numRef>
          </c:val>
          <c:extLst>
            <c:ext xmlns:c16="http://schemas.microsoft.com/office/drawing/2014/chart" uri="{C3380CC4-5D6E-409C-BE32-E72D297353CC}">
              <c16:uniqueId val="{00000000-C458-48D2-BEB5-FF22CA40FB4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101.14</c:v>
                </c:pt>
                <c:pt idx="1">
                  <c:v>104.74</c:v>
                </c:pt>
                <c:pt idx="2">
                  <c:v>104.74</c:v>
                </c:pt>
                <c:pt idx="3">
                  <c:v>104.66</c:v>
                </c:pt>
                <c:pt idx="4">
                  <c:v>103.57</c:v>
                </c:pt>
              </c:numCache>
            </c:numRef>
          </c:val>
          <c:smooth val="0"/>
          <c:extLst>
            <c:ext xmlns:c16="http://schemas.microsoft.com/office/drawing/2014/chart" uri="{C3380CC4-5D6E-409C-BE32-E72D297353CC}">
              <c16:uniqueId val="{00000001-C458-48D2-BEB5-FF22CA40FB4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277.92</c:v>
                </c:pt>
                <c:pt idx="1">
                  <c:v>237.19</c:v>
                </c:pt>
                <c:pt idx="2">
                  <c:v>233.22</c:v>
                </c:pt>
                <c:pt idx="3">
                  <c:v>230.63</c:v>
                </c:pt>
                <c:pt idx="4">
                  <c:v>222.21</c:v>
                </c:pt>
              </c:numCache>
            </c:numRef>
          </c:val>
          <c:extLst>
            <c:ext xmlns:c16="http://schemas.microsoft.com/office/drawing/2014/chart" uri="{C3380CC4-5D6E-409C-BE32-E72D297353CC}">
              <c16:uniqueId val="{00000000-2B8D-4CE9-92F3-6EAA5F4F29F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255.67</c:v>
                </c:pt>
                <c:pt idx="1">
                  <c:v>242.44</c:v>
                </c:pt>
                <c:pt idx="2">
                  <c:v>228.09</c:v>
                </c:pt>
                <c:pt idx="3">
                  <c:v>223.54</c:v>
                </c:pt>
                <c:pt idx="4">
                  <c:v>205.57</c:v>
                </c:pt>
              </c:numCache>
            </c:numRef>
          </c:val>
          <c:smooth val="0"/>
          <c:extLst>
            <c:ext xmlns:c16="http://schemas.microsoft.com/office/drawing/2014/chart" uri="{C3380CC4-5D6E-409C-BE32-E72D297353CC}">
              <c16:uniqueId val="{00000001-2B8D-4CE9-92F3-6EAA5F4F29F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071-42CA-B825-5A4E2B85847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071-42CA-B825-5A4E2B85847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37.950000000000003</c:v>
                </c:pt>
                <c:pt idx="1">
                  <c:v>38.72</c:v>
                </c:pt>
                <c:pt idx="2">
                  <c:v>45.45</c:v>
                </c:pt>
                <c:pt idx="3">
                  <c:v>44.1</c:v>
                </c:pt>
                <c:pt idx="4">
                  <c:v>44.21</c:v>
                </c:pt>
              </c:numCache>
            </c:numRef>
          </c:val>
          <c:extLst>
            <c:ext xmlns:c16="http://schemas.microsoft.com/office/drawing/2014/chart" uri="{C3380CC4-5D6E-409C-BE32-E72D297353CC}">
              <c16:uniqueId val="{00000000-A49D-4348-B8E1-F5B12590DE4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50.67</c:v>
                </c:pt>
                <c:pt idx="1">
                  <c:v>48.7</c:v>
                </c:pt>
                <c:pt idx="2">
                  <c:v>52.53</c:v>
                </c:pt>
                <c:pt idx="3">
                  <c:v>52.75</c:v>
                </c:pt>
                <c:pt idx="4">
                  <c:v>52.89</c:v>
                </c:pt>
              </c:numCache>
            </c:numRef>
          </c:val>
          <c:smooth val="0"/>
          <c:extLst>
            <c:ext xmlns:c16="http://schemas.microsoft.com/office/drawing/2014/chart" uri="{C3380CC4-5D6E-409C-BE32-E72D297353CC}">
              <c16:uniqueId val="{00000001-A49D-4348-B8E1-F5B12590DE4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【207.66】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岡山県</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流域下水道</v>
      </c>
      <c r="Q8" s="64"/>
      <c r="R8" s="64"/>
      <c r="S8" s="64"/>
      <c r="T8" s="64"/>
      <c r="U8" s="64"/>
      <c r="V8" s="64"/>
      <c r="W8" s="64" t="str">
        <f>データ!L6</f>
        <v>E1</v>
      </c>
      <c r="X8" s="64"/>
      <c r="Y8" s="64"/>
      <c r="Z8" s="64"/>
      <c r="AA8" s="64"/>
      <c r="AB8" s="64"/>
      <c r="AC8" s="64"/>
      <c r="AD8" s="65" t="str">
        <f>データ!$M$6</f>
        <v>非設置</v>
      </c>
      <c r="AE8" s="65"/>
      <c r="AF8" s="65"/>
      <c r="AG8" s="65"/>
      <c r="AH8" s="65"/>
      <c r="AI8" s="65"/>
      <c r="AJ8" s="65"/>
      <c r="AK8" s="3"/>
      <c r="AL8" s="44">
        <f>データ!S6</f>
        <v>1835478</v>
      </c>
      <c r="AM8" s="44"/>
      <c r="AN8" s="44"/>
      <c r="AO8" s="44"/>
      <c r="AP8" s="44"/>
      <c r="AQ8" s="44"/>
      <c r="AR8" s="44"/>
      <c r="AS8" s="44"/>
      <c r="AT8" s="45">
        <f>データ!T6</f>
        <v>7114.44</v>
      </c>
      <c r="AU8" s="45"/>
      <c r="AV8" s="45"/>
      <c r="AW8" s="45"/>
      <c r="AX8" s="45"/>
      <c r="AY8" s="45"/>
      <c r="AZ8" s="45"/>
      <c r="BA8" s="45"/>
      <c r="BB8" s="45">
        <f>データ!U6</f>
        <v>257.99</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83.78</v>
      </c>
      <c r="J10" s="45"/>
      <c r="K10" s="45"/>
      <c r="L10" s="45"/>
      <c r="M10" s="45"/>
      <c r="N10" s="45"/>
      <c r="O10" s="45"/>
      <c r="P10" s="45">
        <f>データ!P6</f>
        <v>43.9</v>
      </c>
      <c r="Q10" s="45"/>
      <c r="R10" s="45"/>
      <c r="S10" s="45"/>
      <c r="T10" s="45"/>
      <c r="U10" s="45"/>
      <c r="V10" s="45"/>
      <c r="W10" s="45">
        <f>データ!Q6</f>
        <v>100</v>
      </c>
      <c r="X10" s="45"/>
      <c r="Y10" s="45"/>
      <c r="Z10" s="45"/>
      <c r="AA10" s="45"/>
      <c r="AB10" s="45"/>
      <c r="AC10" s="45"/>
      <c r="AD10" s="44">
        <f>データ!R6</f>
        <v>0</v>
      </c>
      <c r="AE10" s="44"/>
      <c r="AF10" s="44"/>
      <c r="AG10" s="44"/>
      <c r="AH10" s="44"/>
      <c r="AI10" s="44"/>
      <c r="AJ10" s="44"/>
      <c r="AK10" s="2"/>
      <c r="AL10" s="44">
        <f>データ!V6</f>
        <v>543998</v>
      </c>
      <c r="AM10" s="44"/>
      <c r="AN10" s="44"/>
      <c r="AO10" s="44"/>
      <c r="AP10" s="44"/>
      <c r="AQ10" s="44"/>
      <c r="AR10" s="44"/>
      <c r="AS10" s="44"/>
      <c r="AT10" s="45">
        <f>データ!W6</f>
        <v>98.23</v>
      </c>
      <c r="AU10" s="45"/>
      <c r="AV10" s="45"/>
      <c r="AW10" s="45"/>
      <c r="AX10" s="45"/>
      <c r="AY10" s="45"/>
      <c r="AZ10" s="45"/>
      <c r="BA10" s="45"/>
      <c r="BB10" s="45">
        <f>データ!X6</f>
        <v>5538</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【100.17】</v>
      </c>
      <c r="F85" s="12" t="str">
        <f>データ!AT6</f>
        <v>【11.17】</v>
      </c>
      <c r="G85" s="12" t="str">
        <f>データ!BE6</f>
        <v>【103.38】</v>
      </c>
      <c r="H85" s="12" t="str">
        <f>データ!BP6</f>
        <v>【207.66】</v>
      </c>
      <c r="I85" s="12" t="str">
        <f>データ!CA6</f>
        <v>【0.00】</v>
      </c>
      <c r="J85" s="12" t="str">
        <f>データ!CL6</f>
        <v>【53.07】</v>
      </c>
      <c r="K85" s="12" t="str">
        <f>データ!CW6</f>
        <v>【68.61】</v>
      </c>
      <c r="L85" s="12" t="str">
        <f>データ!DH6</f>
        <v>【94.19】</v>
      </c>
      <c r="M85" s="12" t="str">
        <f>データ!DS6</f>
        <v>【41.08】</v>
      </c>
      <c r="N85" s="12" t="str">
        <f>データ!ED6</f>
        <v>【2.67】</v>
      </c>
      <c r="O85" s="12" t="str">
        <f>データ!EO6</f>
        <v>【0.10】</v>
      </c>
    </row>
  </sheetData>
  <sheetProtection algorithmName="SHA-512" hashValue="nsbLiWowMqbMZR4EOcjDGGXaerDcz3/ztu5InIOX+EOHe0/7pxdn2Cyglu3gjPhlNYec3m9gIOABQWfmlKN0nQ==" saltValue="MrNhtxOofSoHYm6Hp+ipB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330001</v>
      </c>
      <c r="D6" s="19">
        <f t="shared" si="3"/>
        <v>46</v>
      </c>
      <c r="E6" s="19">
        <f t="shared" si="3"/>
        <v>17</v>
      </c>
      <c r="F6" s="19">
        <f t="shared" si="3"/>
        <v>3</v>
      </c>
      <c r="G6" s="19">
        <f t="shared" si="3"/>
        <v>0</v>
      </c>
      <c r="H6" s="19" t="str">
        <f t="shared" si="3"/>
        <v>岡山県</v>
      </c>
      <c r="I6" s="19" t="str">
        <f t="shared" si="3"/>
        <v>法適用</v>
      </c>
      <c r="J6" s="19" t="str">
        <f t="shared" si="3"/>
        <v>下水道事業</v>
      </c>
      <c r="K6" s="19" t="str">
        <f t="shared" si="3"/>
        <v>流域下水道</v>
      </c>
      <c r="L6" s="19" t="str">
        <f t="shared" si="3"/>
        <v>E1</v>
      </c>
      <c r="M6" s="19" t="str">
        <f t="shared" si="3"/>
        <v>非設置</v>
      </c>
      <c r="N6" s="20" t="str">
        <f t="shared" si="3"/>
        <v>-</v>
      </c>
      <c r="O6" s="20">
        <f t="shared" si="3"/>
        <v>83.78</v>
      </c>
      <c r="P6" s="20">
        <f t="shared" si="3"/>
        <v>43.9</v>
      </c>
      <c r="Q6" s="20">
        <f t="shared" si="3"/>
        <v>100</v>
      </c>
      <c r="R6" s="20">
        <f t="shared" si="3"/>
        <v>0</v>
      </c>
      <c r="S6" s="20">
        <f t="shared" si="3"/>
        <v>1835478</v>
      </c>
      <c r="T6" s="20">
        <f t="shared" si="3"/>
        <v>7114.44</v>
      </c>
      <c r="U6" s="20">
        <f t="shared" si="3"/>
        <v>257.99</v>
      </c>
      <c r="V6" s="20">
        <f t="shared" si="3"/>
        <v>543998</v>
      </c>
      <c r="W6" s="20">
        <f t="shared" si="3"/>
        <v>98.23</v>
      </c>
      <c r="X6" s="20">
        <f t="shared" si="3"/>
        <v>5538</v>
      </c>
      <c r="Y6" s="21">
        <f>IF(Y7="",NA(),Y7)</f>
        <v>95.64</v>
      </c>
      <c r="Z6" s="21">
        <f t="shared" ref="Z6:AH6" si="4">IF(Z7="",NA(),Z7)</f>
        <v>98.66</v>
      </c>
      <c r="AA6" s="21">
        <f t="shared" si="4"/>
        <v>93.35</v>
      </c>
      <c r="AB6" s="21">
        <f t="shared" si="4"/>
        <v>91.89</v>
      </c>
      <c r="AC6" s="21">
        <f t="shared" si="4"/>
        <v>90.56</v>
      </c>
      <c r="AD6" s="21">
        <f t="shared" si="4"/>
        <v>101.63</v>
      </c>
      <c r="AE6" s="21">
        <f t="shared" si="4"/>
        <v>100.14</v>
      </c>
      <c r="AF6" s="21">
        <f t="shared" si="4"/>
        <v>99.22</v>
      </c>
      <c r="AG6" s="21">
        <f t="shared" si="4"/>
        <v>100.31</v>
      </c>
      <c r="AH6" s="21">
        <f t="shared" si="4"/>
        <v>100.13</v>
      </c>
      <c r="AI6" s="20" t="str">
        <f>IF(AI7="","",IF(AI7="-","【-】","【"&amp;SUBSTITUTE(TEXT(AI7,"#,##0.00"),"-","△")&amp;"】"))</f>
        <v>【100.17】</v>
      </c>
      <c r="AJ6" s="21">
        <f>IF(AJ7="",NA(),AJ7)</f>
        <v>7.7</v>
      </c>
      <c r="AK6" s="21">
        <f t="shared" ref="AK6:AS6" si="5">IF(AK7="",NA(),AK7)</f>
        <v>11.45</v>
      </c>
      <c r="AL6" s="21">
        <f t="shared" si="5"/>
        <v>24.98</v>
      </c>
      <c r="AM6" s="21">
        <f t="shared" si="5"/>
        <v>41.08</v>
      </c>
      <c r="AN6" s="21">
        <f t="shared" si="5"/>
        <v>60.71</v>
      </c>
      <c r="AO6" s="21">
        <f t="shared" si="5"/>
        <v>9.1</v>
      </c>
      <c r="AP6" s="21">
        <f t="shared" si="5"/>
        <v>10.71</v>
      </c>
      <c r="AQ6" s="21">
        <f t="shared" si="5"/>
        <v>11.46</v>
      </c>
      <c r="AR6" s="21">
        <f t="shared" si="5"/>
        <v>9.85</v>
      </c>
      <c r="AS6" s="21">
        <f t="shared" si="5"/>
        <v>11.25</v>
      </c>
      <c r="AT6" s="20" t="str">
        <f>IF(AT7="","",IF(AT7="-","【-】","【"&amp;SUBSTITUTE(TEXT(AT7,"#,##0.00"),"-","△")&amp;"】"))</f>
        <v>【11.17】</v>
      </c>
      <c r="AU6" s="21">
        <f>IF(AU7="",NA(),AU7)</f>
        <v>274.11</v>
      </c>
      <c r="AV6" s="21">
        <f t="shared" ref="AV6:BD6" si="6">IF(AV7="",NA(),AV7)</f>
        <v>345.38</v>
      </c>
      <c r="AW6" s="21">
        <f t="shared" si="6"/>
        <v>246.79</v>
      </c>
      <c r="AX6" s="21">
        <f t="shared" si="6"/>
        <v>197.04</v>
      </c>
      <c r="AY6" s="21">
        <f t="shared" si="6"/>
        <v>196.89</v>
      </c>
      <c r="AZ6" s="21">
        <f t="shared" si="6"/>
        <v>101.14</v>
      </c>
      <c r="BA6" s="21">
        <f t="shared" si="6"/>
        <v>104.74</v>
      </c>
      <c r="BB6" s="21">
        <f t="shared" si="6"/>
        <v>104.74</v>
      </c>
      <c r="BC6" s="21">
        <f t="shared" si="6"/>
        <v>104.66</v>
      </c>
      <c r="BD6" s="21">
        <f t="shared" si="6"/>
        <v>103.57</v>
      </c>
      <c r="BE6" s="20" t="str">
        <f>IF(BE7="","",IF(BE7="-","【-】","【"&amp;SUBSTITUTE(TEXT(BE7,"#,##0.00"),"-","△")&amp;"】"))</f>
        <v>【103.38】</v>
      </c>
      <c r="BF6" s="21">
        <f>IF(BF7="",NA(),BF7)</f>
        <v>277.92</v>
      </c>
      <c r="BG6" s="21">
        <f t="shared" ref="BG6:BO6" si="7">IF(BG7="",NA(),BG7)</f>
        <v>237.19</v>
      </c>
      <c r="BH6" s="21">
        <f t="shared" si="7"/>
        <v>233.22</v>
      </c>
      <c r="BI6" s="21">
        <f t="shared" si="7"/>
        <v>230.63</v>
      </c>
      <c r="BJ6" s="21">
        <f t="shared" si="7"/>
        <v>222.21</v>
      </c>
      <c r="BK6" s="21">
        <f t="shared" si="7"/>
        <v>255.67</v>
      </c>
      <c r="BL6" s="21">
        <f t="shared" si="7"/>
        <v>242.44</v>
      </c>
      <c r="BM6" s="21">
        <f t="shared" si="7"/>
        <v>228.09</v>
      </c>
      <c r="BN6" s="21">
        <f t="shared" si="7"/>
        <v>223.54</v>
      </c>
      <c r="BO6" s="21">
        <f t="shared" si="7"/>
        <v>205.57</v>
      </c>
      <c r="BP6" s="20" t="str">
        <f>IF(BP7="","",IF(BP7="-","【-】","【"&amp;SUBSTITUTE(TEXT(BP7,"#,##0.00"),"-","△")&amp;"】"))</f>
        <v>【207.66】</v>
      </c>
      <c r="BQ6" s="20">
        <f>IF(BQ7="",NA(),BQ7)</f>
        <v>0</v>
      </c>
      <c r="BR6" s="20">
        <f t="shared" ref="BR6:BZ6" si="8">IF(BR7="",NA(),BR7)</f>
        <v>0</v>
      </c>
      <c r="BS6" s="20">
        <f t="shared" si="8"/>
        <v>0</v>
      </c>
      <c r="BT6" s="20">
        <f t="shared" si="8"/>
        <v>0</v>
      </c>
      <c r="BU6" s="20">
        <f t="shared" si="8"/>
        <v>0</v>
      </c>
      <c r="BV6" s="20">
        <f t="shared" si="8"/>
        <v>0</v>
      </c>
      <c r="BW6" s="20">
        <f t="shared" si="8"/>
        <v>0</v>
      </c>
      <c r="BX6" s="20">
        <f t="shared" si="8"/>
        <v>0</v>
      </c>
      <c r="BY6" s="20">
        <f t="shared" si="8"/>
        <v>0</v>
      </c>
      <c r="BZ6" s="20">
        <f t="shared" si="8"/>
        <v>0</v>
      </c>
      <c r="CA6" s="20" t="str">
        <f>IF(CA7="","",IF(CA7="-","【-】","【"&amp;SUBSTITUTE(TEXT(CA7,"#,##0.00"),"-","△")&amp;"】"))</f>
        <v>【0.00】</v>
      </c>
      <c r="CB6" s="21">
        <f>IF(CB7="",NA(),CB7)</f>
        <v>37.950000000000003</v>
      </c>
      <c r="CC6" s="21">
        <f t="shared" ref="CC6:CK6" si="9">IF(CC7="",NA(),CC7)</f>
        <v>38.72</v>
      </c>
      <c r="CD6" s="21">
        <f t="shared" si="9"/>
        <v>45.45</v>
      </c>
      <c r="CE6" s="21">
        <f t="shared" si="9"/>
        <v>44.1</v>
      </c>
      <c r="CF6" s="21">
        <f t="shared" si="9"/>
        <v>44.21</v>
      </c>
      <c r="CG6" s="21">
        <f t="shared" si="9"/>
        <v>50.67</v>
      </c>
      <c r="CH6" s="21">
        <f t="shared" si="9"/>
        <v>48.7</v>
      </c>
      <c r="CI6" s="21">
        <f t="shared" si="9"/>
        <v>52.53</v>
      </c>
      <c r="CJ6" s="21">
        <f t="shared" si="9"/>
        <v>52.75</v>
      </c>
      <c r="CK6" s="21">
        <f t="shared" si="9"/>
        <v>52.89</v>
      </c>
      <c r="CL6" s="20" t="str">
        <f>IF(CL7="","",IF(CL7="-","【-】","【"&amp;SUBSTITUTE(TEXT(CL7,"#,##0.00"),"-","△")&amp;"】"))</f>
        <v>【53.07】</v>
      </c>
      <c r="CM6" s="21">
        <f>IF(CM7="",NA(),CM7)</f>
        <v>64.66</v>
      </c>
      <c r="CN6" s="21">
        <f t="shared" ref="CN6:CV6" si="10">IF(CN7="",NA(),CN7)</f>
        <v>64.319999999999993</v>
      </c>
      <c r="CO6" s="21">
        <f t="shared" si="10"/>
        <v>60.97</v>
      </c>
      <c r="CP6" s="21">
        <f t="shared" si="10"/>
        <v>63.62</v>
      </c>
      <c r="CQ6" s="21">
        <f t="shared" si="10"/>
        <v>63.54</v>
      </c>
      <c r="CR6" s="21">
        <f t="shared" si="10"/>
        <v>68.2</v>
      </c>
      <c r="CS6" s="21">
        <f t="shared" si="10"/>
        <v>68.05</v>
      </c>
      <c r="CT6" s="21">
        <f t="shared" si="10"/>
        <v>67.099999999999994</v>
      </c>
      <c r="CU6" s="21">
        <f t="shared" si="10"/>
        <v>71.900000000000006</v>
      </c>
      <c r="CV6" s="21">
        <f t="shared" si="10"/>
        <v>68.599999999999994</v>
      </c>
      <c r="CW6" s="20" t="str">
        <f>IF(CW7="","",IF(CW7="-","【-】","【"&amp;SUBSTITUTE(TEXT(CW7,"#,##0.00"),"-","△")&amp;"】"))</f>
        <v>【68.61】</v>
      </c>
      <c r="CX6" s="21">
        <f>IF(CX7="",NA(),CX7)</f>
        <v>93.31</v>
      </c>
      <c r="CY6" s="21">
        <f t="shared" ref="CY6:DG6" si="11">IF(CY7="",NA(),CY7)</f>
        <v>93.91</v>
      </c>
      <c r="CZ6" s="21">
        <f t="shared" si="11"/>
        <v>94.56</v>
      </c>
      <c r="DA6" s="21">
        <f t="shared" si="11"/>
        <v>94.58</v>
      </c>
      <c r="DB6" s="21">
        <f t="shared" si="11"/>
        <v>94.49</v>
      </c>
      <c r="DC6" s="21">
        <f t="shared" si="11"/>
        <v>94.01</v>
      </c>
      <c r="DD6" s="21">
        <f t="shared" si="11"/>
        <v>94.14</v>
      </c>
      <c r="DE6" s="21">
        <f t="shared" si="11"/>
        <v>94.02</v>
      </c>
      <c r="DF6" s="21">
        <f t="shared" si="11"/>
        <v>94.43</v>
      </c>
      <c r="DG6" s="21">
        <f t="shared" si="11"/>
        <v>94.27</v>
      </c>
      <c r="DH6" s="20" t="str">
        <f>IF(DH7="","",IF(DH7="-","【-】","【"&amp;SUBSTITUTE(TEXT(DH7,"#,##0.00"),"-","△")&amp;"】"))</f>
        <v>【94.19】</v>
      </c>
      <c r="DI6" s="21">
        <f>IF(DI7="",NA(),DI7)</f>
        <v>11.84</v>
      </c>
      <c r="DJ6" s="21">
        <f t="shared" ref="DJ6:DR6" si="12">IF(DJ7="",NA(),DJ7)</f>
        <v>17.45</v>
      </c>
      <c r="DK6" s="21">
        <f t="shared" si="12"/>
        <v>21.99</v>
      </c>
      <c r="DL6" s="21">
        <f t="shared" si="12"/>
        <v>24.52</v>
      </c>
      <c r="DM6" s="21">
        <f t="shared" si="12"/>
        <v>28.9</v>
      </c>
      <c r="DN6" s="21">
        <f t="shared" si="12"/>
        <v>31.96</v>
      </c>
      <c r="DO6" s="21">
        <f t="shared" si="12"/>
        <v>34.17</v>
      </c>
      <c r="DP6" s="21">
        <f t="shared" si="12"/>
        <v>36.770000000000003</v>
      </c>
      <c r="DQ6" s="21">
        <f t="shared" si="12"/>
        <v>41.04</v>
      </c>
      <c r="DR6" s="21">
        <f t="shared" si="12"/>
        <v>41.27</v>
      </c>
      <c r="DS6" s="20" t="str">
        <f>IF(DS7="","",IF(DS7="-","【-】","【"&amp;SUBSTITUTE(TEXT(DS7,"#,##0.00"),"-","△")&amp;"】"))</f>
        <v>【41.08】</v>
      </c>
      <c r="DT6" s="20">
        <f>IF(DT7="",NA(),DT7)</f>
        <v>0</v>
      </c>
      <c r="DU6" s="20">
        <f t="shared" ref="DU6:EC6" si="13">IF(DU7="",NA(),DU7)</f>
        <v>0</v>
      </c>
      <c r="DV6" s="20">
        <f t="shared" si="13"/>
        <v>0</v>
      </c>
      <c r="DW6" s="20">
        <f t="shared" si="13"/>
        <v>0</v>
      </c>
      <c r="DX6" s="20">
        <f t="shared" si="13"/>
        <v>0</v>
      </c>
      <c r="DY6" s="21">
        <f t="shared" si="13"/>
        <v>0.93</v>
      </c>
      <c r="DZ6" s="21">
        <f t="shared" si="13"/>
        <v>1.04</v>
      </c>
      <c r="EA6" s="21">
        <f t="shared" si="13"/>
        <v>1.26</v>
      </c>
      <c r="EB6" s="21">
        <f t="shared" si="13"/>
        <v>1.64</v>
      </c>
      <c r="EC6" s="21">
        <f t="shared" si="13"/>
        <v>2.7</v>
      </c>
      <c r="ED6" s="20" t="str">
        <f>IF(ED7="","",IF(ED7="-","【-】","【"&amp;SUBSTITUTE(TEXT(ED7,"#,##0.00"),"-","△")&amp;"】"))</f>
        <v>【2.67】</v>
      </c>
      <c r="EE6" s="20">
        <f>IF(EE7="",NA(),EE7)</f>
        <v>0</v>
      </c>
      <c r="EF6" s="20">
        <f t="shared" ref="EF6:EN6" si="14">IF(EF7="",NA(),EF7)</f>
        <v>0</v>
      </c>
      <c r="EG6" s="20">
        <f t="shared" si="14"/>
        <v>0</v>
      </c>
      <c r="EH6" s="20">
        <f t="shared" si="14"/>
        <v>0</v>
      </c>
      <c r="EI6" s="20">
        <f t="shared" si="14"/>
        <v>0</v>
      </c>
      <c r="EJ6" s="21">
        <f t="shared" si="14"/>
        <v>1.87</v>
      </c>
      <c r="EK6" s="21">
        <f t="shared" si="14"/>
        <v>0.1</v>
      </c>
      <c r="EL6" s="21">
        <f t="shared" si="14"/>
        <v>0.09</v>
      </c>
      <c r="EM6" s="21">
        <f t="shared" si="14"/>
        <v>0.06</v>
      </c>
      <c r="EN6" s="21">
        <f t="shared" si="14"/>
        <v>0.1</v>
      </c>
      <c r="EO6" s="20" t="str">
        <f>IF(EO7="","",IF(EO7="-","【-】","【"&amp;SUBSTITUTE(TEXT(EO7,"#,##0.00"),"-","△")&amp;"】"))</f>
        <v>【0.10】</v>
      </c>
    </row>
    <row r="7" spans="1:148" s="22" customFormat="1" x14ac:dyDescent="0.15">
      <c r="A7" s="14"/>
      <c r="B7" s="23">
        <v>2024</v>
      </c>
      <c r="C7" s="23">
        <v>330001</v>
      </c>
      <c r="D7" s="23">
        <v>46</v>
      </c>
      <c r="E7" s="23">
        <v>17</v>
      </c>
      <c r="F7" s="23">
        <v>3</v>
      </c>
      <c r="G7" s="23">
        <v>0</v>
      </c>
      <c r="H7" s="23" t="s">
        <v>95</v>
      </c>
      <c r="I7" s="23" t="s">
        <v>96</v>
      </c>
      <c r="J7" s="23" t="s">
        <v>97</v>
      </c>
      <c r="K7" s="23" t="s">
        <v>98</v>
      </c>
      <c r="L7" s="23" t="s">
        <v>99</v>
      </c>
      <c r="M7" s="23" t="s">
        <v>100</v>
      </c>
      <c r="N7" s="24" t="s">
        <v>101</v>
      </c>
      <c r="O7" s="24">
        <v>83.78</v>
      </c>
      <c r="P7" s="24">
        <v>43.9</v>
      </c>
      <c r="Q7" s="24">
        <v>100</v>
      </c>
      <c r="R7" s="24">
        <v>0</v>
      </c>
      <c r="S7" s="24">
        <v>1835478</v>
      </c>
      <c r="T7" s="24">
        <v>7114.44</v>
      </c>
      <c r="U7" s="24">
        <v>257.99</v>
      </c>
      <c r="V7" s="24">
        <v>543998</v>
      </c>
      <c r="W7" s="24">
        <v>98.23</v>
      </c>
      <c r="X7" s="24">
        <v>5538</v>
      </c>
      <c r="Y7" s="24">
        <v>95.64</v>
      </c>
      <c r="Z7" s="24">
        <v>98.66</v>
      </c>
      <c r="AA7" s="24">
        <v>93.35</v>
      </c>
      <c r="AB7" s="24">
        <v>91.89</v>
      </c>
      <c r="AC7" s="24">
        <v>90.56</v>
      </c>
      <c r="AD7" s="24">
        <v>101.63</v>
      </c>
      <c r="AE7" s="24">
        <v>100.14</v>
      </c>
      <c r="AF7" s="24">
        <v>99.22</v>
      </c>
      <c r="AG7" s="24">
        <v>100.31</v>
      </c>
      <c r="AH7" s="24">
        <v>100.13</v>
      </c>
      <c r="AI7" s="24">
        <v>100.17</v>
      </c>
      <c r="AJ7" s="24">
        <v>7.7</v>
      </c>
      <c r="AK7" s="24">
        <v>11.45</v>
      </c>
      <c r="AL7" s="24">
        <v>24.98</v>
      </c>
      <c r="AM7" s="24">
        <v>41.08</v>
      </c>
      <c r="AN7" s="24">
        <v>60.71</v>
      </c>
      <c r="AO7" s="24">
        <v>9.1</v>
      </c>
      <c r="AP7" s="24">
        <v>10.71</v>
      </c>
      <c r="AQ7" s="24">
        <v>11.46</v>
      </c>
      <c r="AR7" s="24">
        <v>9.85</v>
      </c>
      <c r="AS7" s="24">
        <v>11.25</v>
      </c>
      <c r="AT7" s="24">
        <v>11.17</v>
      </c>
      <c r="AU7" s="24">
        <v>274.11</v>
      </c>
      <c r="AV7" s="24">
        <v>345.38</v>
      </c>
      <c r="AW7" s="24">
        <v>246.79</v>
      </c>
      <c r="AX7" s="24">
        <v>197.04</v>
      </c>
      <c r="AY7" s="24">
        <v>196.89</v>
      </c>
      <c r="AZ7" s="24">
        <v>101.14</v>
      </c>
      <c r="BA7" s="24">
        <v>104.74</v>
      </c>
      <c r="BB7" s="24">
        <v>104.74</v>
      </c>
      <c r="BC7" s="24">
        <v>104.66</v>
      </c>
      <c r="BD7" s="24">
        <v>103.57</v>
      </c>
      <c r="BE7" s="24">
        <v>103.38</v>
      </c>
      <c r="BF7" s="24">
        <v>277.92</v>
      </c>
      <c r="BG7" s="24">
        <v>237.19</v>
      </c>
      <c r="BH7" s="24">
        <v>233.22</v>
      </c>
      <c r="BI7" s="24">
        <v>230.63</v>
      </c>
      <c r="BJ7" s="24">
        <v>222.21</v>
      </c>
      <c r="BK7" s="24">
        <v>255.67</v>
      </c>
      <c r="BL7" s="24">
        <v>242.44</v>
      </c>
      <c r="BM7" s="24">
        <v>228.09</v>
      </c>
      <c r="BN7" s="24">
        <v>223.54</v>
      </c>
      <c r="BO7" s="24">
        <v>205.57</v>
      </c>
      <c r="BP7" s="24">
        <v>207.66</v>
      </c>
      <c r="BQ7" s="24">
        <v>0</v>
      </c>
      <c r="BR7" s="24">
        <v>0</v>
      </c>
      <c r="BS7" s="24">
        <v>0</v>
      </c>
      <c r="BT7" s="24">
        <v>0</v>
      </c>
      <c r="BU7" s="24">
        <v>0</v>
      </c>
      <c r="BV7" s="24">
        <v>0</v>
      </c>
      <c r="BW7" s="24">
        <v>0</v>
      </c>
      <c r="BX7" s="24">
        <v>0</v>
      </c>
      <c r="BY7" s="24">
        <v>0</v>
      </c>
      <c r="BZ7" s="24">
        <v>0</v>
      </c>
      <c r="CA7" s="24">
        <v>0</v>
      </c>
      <c r="CB7" s="24">
        <v>37.950000000000003</v>
      </c>
      <c r="CC7" s="24">
        <v>38.72</v>
      </c>
      <c r="CD7" s="24">
        <v>45.45</v>
      </c>
      <c r="CE7" s="24">
        <v>44.1</v>
      </c>
      <c r="CF7" s="24">
        <v>44.21</v>
      </c>
      <c r="CG7" s="24">
        <v>50.67</v>
      </c>
      <c r="CH7" s="24">
        <v>48.7</v>
      </c>
      <c r="CI7" s="24">
        <v>52.53</v>
      </c>
      <c r="CJ7" s="24">
        <v>52.75</v>
      </c>
      <c r="CK7" s="24">
        <v>52.89</v>
      </c>
      <c r="CL7" s="24">
        <v>53.07</v>
      </c>
      <c r="CM7" s="24">
        <v>64.66</v>
      </c>
      <c r="CN7" s="24">
        <v>64.319999999999993</v>
      </c>
      <c r="CO7" s="24">
        <v>60.97</v>
      </c>
      <c r="CP7" s="24">
        <v>63.62</v>
      </c>
      <c r="CQ7" s="24">
        <v>63.54</v>
      </c>
      <c r="CR7" s="24">
        <v>68.2</v>
      </c>
      <c r="CS7" s="24">
        <v>68.05</v>
      </c>
      <c r="CT7" s="24">
        <v>67.099999999999994</v>
      </c>
      <c r="CU7" s="24">
        <v>71.900000000000006</v>
      </c>
      <c r="CV7" s="24">
        <v>68.599999999999994</v>
      </c>
      <c r="CW7" s="24">
        <v>68.61</v>
      </c>
      <c r="CX7" s="24">
        <v>93.31</v>
      </c>
      <c r="CY7" s="24">
        <v>93.91</v>
      </c>
      <c r="CZ7" s="24">
        <v>94.56</v>
      </c>
      <c r="DA7" s="24">
        <v>94.58</v>
      </c>
      <c r="DB7" s="24">
        <v>94.49</v>
      </c>
      <c r="DC7" s="24">
        <v>94.01</v>
      </c>
      <c r="DD7" s="24">
        <v>94.14</v>
      </c>
      <c r="DE7" s="24">
        <v>94.02</v>
      </c>
      <c r="DF7" s="24">
        <v>94.43</v>
      </c>
      <c r="DG7" s="24">
        <v>94.27</v>
      </c>
      <c r="DH7" s="24">
        <v>94.19</v>
      </c>
      <c r="DI7" s="24">
        <v>11.84</v>
      </c>
      <c r="DJ7" s="24">
        <v>17.45</v>
      </c>
      <c r="DK7" s="24">
        <v>21.99</v>
      </c>
      <c r="DL7" s="24">
        <v>24.52</v>
      </c>
      <c r="DM7" s="24">
        <v>28.9</v>
      </c>
      <c r="DN7" s="24">
        <v>31.96</v>
      </c>
      <c r="DO7" s="24">
        <v>34.17</v>
      </c>
      <c r="DP7" s="24">
        <v>36.770000000000003</v>
      </c>
      <c r="DQ7" s="24">
        <v>41.04</v>
      </c>
      <c r="DR7" s="24">
        <v>41.27</v>
      </c>
      <c r="DS7" s="24">
        <v>41.08</v>
      </c>
      <c r="DT7" s="24">
        <v>0</v>
      </c>
      <c r="DU7" s="24">
        <v>0</v>
      </c>
      <c r="DV7" s="24">
        <v>0</v>
      </c>
      <c r="DW7" s="24">
        <v>0</v>
      </c>
      <c r="DX7" s="24">
        <v>0</v>
      </c>
      <c r="DY7" s="24">
        <v>0.93</v>
      </c>
      <c r="DZ7" s="24">
        <v>1.04</v>
      </c>
      <c r="EA7" s="24">
        <v>1.26</v>
      </c>
      <c r="EB7" s="24">
        <v>1.64</v>
      </c>
      <c r="EC7" s="24">
        <v>2.7</v>
      </c>
      <c r="ED7" s="24">
        <v>2.67</v>
      </c>
      <c r="EE7" s="24">
        <v>0</v>
      </c>
      <c r="EF7" s="24">
        <v>0</v>
      </c>
      <c r="EG7" s="24">
        <v>0</v>
      </c>
      <c r="EH7" s="24">
        <v>0</v>
      </c>
      <c r="EI7" s="24">
        <v>0</v>
      </c>
      <c r="EJ7" s="24">
        <v>1.87</v>
      </c>
      <c r="EK7" s="24">
        <v>0.1</v>
      </c>
      <c r="EL7" s="24">
        <v>0.09</v>
      </c>
      <c r="EM7" s="24">
        <v>0.06</v>
      </c>
      <c r="EN7" s="24">
        <v>0.1</v>
      </c>
      <c r="EO7" s="24">
        <v>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110</v>
      </c>
      <c r="D13" t="s">
        <v>110</v>
      </c>
      <c r="E13" t="s">
        <v>109</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3A1AE294-88E1-438F-AE3A-16026651A4E2}"/>
</file>

<file path=customXml/itemProps2.xml><?xml version="1.0" encoding="utf-8"?>
<ds:datastoreItem xmlns:ds="http://schemas.openxmlformats.org/officeDocument/2006/customXml" ds:itemID="{A6EF37C8-B8E7-48B4-8FCB-6E0721DDDED9}"/>
</file>

<file path=customXml/itemProps3.xml><?xml version="1.0" encoding="utf-8"?>
<ds:datastoreItem xmlns:ds="http://schemas.openxmlformats.org/officeDocument/2006/customXml" ds:itemID="{F48C765D-4F6A-44E9-A36A-A3F60CDC9073}"/>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2026-01-16T06:29:24Z</cp:lastPrinted>
  <dcterms:created xsi:type="dcterms:W3CDTF">2025-12-23T06:07:23Z</dcterms:created>
  <dcterms:modified xsi:type="dcterms:W3CDTF">2026-01-20T08:06:45Z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