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sharepoint.com/sites/MIC_FS00004/Lib0003/02_1_（検討中）公営企業経営室/01_水道・工水事業係/99_【未分類】水道・工水（←R5からここで作業）/07_決算統計関係/03_経営比較分析表/01_水道（法適）/R7作業（R6年度分）/06_団体回答/03_企業団等/"/>
    </mc:Choice>
  </mc:AlternateContent>
  <xr:revisionPtr revIDLastSave="0" documentId="13_ncr:1_{4646EF05-8600-4D15-9E26-C48C9C51CA02}" xr6:coauthVersionLast="47" xr6:coauthVersionMax="47" xr10:uidLastSave="{00000000-0000-0000-0000-000000000000}"/>
  <workbookProtection workbookAlgorithmName="SHA-512" workbookHashValue="74DvXRihCsqLMf/4vquoBpHy4N+6DvlQpobH0NcPPxkksYOEFUGYp3W7gzScKdurS0h8Jbmog4+74ymRjeyNog==" workbookSaltValue="bc9C4O8JviuXJ6v38FmW5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F85" i="4"/>
  <c r="BB10" i="4"/>
  <c r="AT10" i="4"/>
  <c r="AL10" i="4"/>
  <c r="P10" i="4"/>
  <c r="I10" i="4"/>
  <c r="B10" i="4"/>
  <c r="BB8" i="4"/>
  <c r="P8" i="4"/>
  <c r="I8" i="4"/>
  <c r="B8" i="4"/>
  <c r="B6" i="4"/>
</calcChain>
</file>

<file path=xl/sharedStrings.xml><?xml version="1.0" encoding="utf-8"?>
<sst xmlns="http://schemas.openxmlformats.org/spreadsheetml/2006/main" count="297" uniqueCount="113">
  <si>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</si>
  <si>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</si>
  <si>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</si>
  <si>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</si>
  <si>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</si>
  <si>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</si>
  <si>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</si>
  <si>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</si>
  <si>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</si>
  <si>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</si>
  <si>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</si>
  <si>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</si>
  <si>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</si>
  <si>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</si>
  <si>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</si>
  <si>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</si>
  <si>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</si>
  <si>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</si>
  <si>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</si>
  <si>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</si>
  <si>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</si>
  <si>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</si>
  <si>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</si>
  <si>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</si>
  <si>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</si>
  <si>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</si>
  <si>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</si>
  <si>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</si>
  <si>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</si>
  <si>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</si>
  <si>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</si>
  <si>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</si>
  <si>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</si>
  <si>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</si>
  <si>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</si>
  <si>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</si>
  <si>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</si>
  <si>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</si>
  <si>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</si>
  <si>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</si>
  <si>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</si>
  <si>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</si>
  <si>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</si>
  <si>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</si>
  <si>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</si>
  <si>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</si>
  <si>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</si>
  <si>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</si>
  <si>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</si>
  <si>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</si>
  <si>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</si>
  <si>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</si>
  <si>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</si>
  <si>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</si>
  <si>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</si>
  <si>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</si>
  <si>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</si>
  <si>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</si>
  <si>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</si>
  <si>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</si>
  <si>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</si>
  <si>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</si>
  <si>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</si>
  <si>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</si>
  <si>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</si>
  <si>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</si>
  <si>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</si>
  <si>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</si>
  <si>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</si>
  <si>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</si>
  <si>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</si>
  <si>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</si>
  <si>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</si>
  <si>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</si>
  <si>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</si>
  <si>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</si>
  <si>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</si>
  <si>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</si>
  <si>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</si>
  <si>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</si>
  <si>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</si>
  <si>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</si>
  <si>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</si>
  <si>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</si>
  <si>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</si>
  <si>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</si>
  <si>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</si>
  <si>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</si>
  <si>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</si>
  <si>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</si>
  <si>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</si>
  <si>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</si>
  <si>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</si>
  <si>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広島県水道広域連合企業団</t>
  </si>
  <si>
    <t>法適用</t>
  </si>
  <si>
    <t>水道事業</t>
  </si>
  <si>
    <t>末端給水事業</t>
  </si>
  <si>
    <t>A1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</si>
  <si>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</si>
  <si>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</si>
  <si>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</si>
  <si>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</si>
  <si>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</si>
  <si>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</si>
  <si>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</si>
  <si>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</si>
  <si>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</si>
  <si>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</si>
  <si>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</si>
  <si>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</si>
  <si>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水道事業の経常収支比率は、100％を上回っており、現時点で、堅調な経営を維持している。
　しかし、社会情勢の変化に伴い、資材価格の高騰や工事費等の費用が大幅に増加するなど、今後、一層厳しい経営状況が見込まれる。
　本水道企業団では、中長期的な収支見通しなどを勘案しつつ、統合のスケールメリットを活かし、施設の最適化や更新、コスト縮減を図るなどして、効率的な事業運営を進めていく。</t>
    <rPh sb="117" eb="121">
      <t>チュウチョウキテキ</t>
    </rPh>
    <rPh sb="122" eb="124">
      <t>シュウシ</t>
    </rPh>
    <rPh sb="124" eb="126">
      <t>ミトオ</t>
    </rPh>
    <rPh sb="130" eb="132">
      <t>カンアン</t>
    </rPh>
    <phoneticPr fontId="4"/>
  </si>
  <si>
    <t>【①有形固定資産減価償却率、②管路経年化率】
　近年に布設した管路が多いことなどにより、有形固定資産減価償却率及び管路経年化率は平均値を下回っている。
【③管路更新率】
　経年管が比較的少ないことなどにより、管路更新率は平均値を下回っている。しかし、管路の老朽化は着実に進行しているため、今後、計画的に耐震管に更新し、老朽化の改善と強靱化を図っていく必要がある。</t>
    <phoneticPr fontId="4"/>
  </si>
  <si>
    <t>【①経常収支比率、②累積欠損金比率】
　経常収支比率は健全経営の水準となる100％を上回っており、また累積欠損金もないことから、堅調な経営を維持している。
【③流動比率】
　短期債務に対し支払い可能な現金等の保有状況を示す流動比率は100％を上回り、支払能力を確保している。
【④企業債残高対給水収益比率】
　企業債残高対給水収益比率は、類似団体平均値（以下「平均値」という。）を上回っている。引き続き、経営の安定性に配慮しつつ、計画的な投資を進めて行く必要がある。
【⑤料金回収率】
　料金回収率は100％を下回っている。給水収益のみでは、給水費用を賄えていないため、一般会計からの繰入金等により収入不足を補てんしている。
【⑥給水原価】
　管路延長が長く、管路等の更新費用及び維持管理費用が高いため、給水原価は平均値に比べて高い水準にある。また、物価上昇等による費用の増加により、給水原価の上昇している。
【⑦施設利用率】
　施設利用率は平均値を下回っている。今後、施設の再編整備を進め、施設総量を最適化していく必要がある。
【⑧有収率】
　有収率は、平均値を下回っており、漏水対策など有収率の向上を図っていく必要がある。</t>
    <rPh sb="197" eb="198">
      <t>ヒ</t>
    </rPh>
    <rPh sb="199" eb="200">
      <t>ツヅ</t>
    </rPh>
    <rPh sb="202" eb="204">
      <t>ケイエイ</t>
    </rPh>
    <rPh sb="205" eb="208">
      <t>アンテイセイ</t>
    </rPh>
    <rPh sb="209" eb="211">
      <t>ハイリョ</t>
    </rPh>
    <rPh sb="215" eb="218">
      <t>ケイカクテキ</t>
    </rPh>
    <rPh sb="219" eb="221">
      <t>トウシ</t>
    </rPh>
    <rPh sb="222" eb="223">
      <t>スス</t>
    </rPh>
    <rPh sb="225" eb="226">
      <t>イ</t>
    </rPh>
    <rPh sb="227" eb="22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</si>
</sst>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0.36</c:v>
                </c:pt>
                <c:pt idx="4">
                  <c:v>0.42</c:v>
                </c:pt>
              </c:numCache>
            </c:numRef>
          </c:val>
          <c:extLst>
            <c:ext xmlns:c16="http://schemas.microsoft.com/office/drawing/2014/chart" uri="{C3380CC4-5D6E-409C-BE32-E72D297353CC}">
              <c16:uniqueId val="{00000000-B051-4B17-B526-FAF18923005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0.73</c:v>
                </c:pt>
                <c:pt idx="4">
                  <c:v>0.69</c:v>
                </c:pt>
              </c:numCache>
            </c:numRef>
          </c:val>
          <c:smooth val="0"/>
          <c:extLst>
            <c:ext xmlns:c16="http://schemas.microsoft.com/office/drawing/2014/chart" uri="{C3380CC4-5D6E-409C-BE32-E72D297353CC}">
              <c16:uniqueId val="{00000001-B051-4B17-B526-FAF18923005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59.83</c:v>
                </c:pt>
                <c:pt idx="4">
                  <c:v>59.58</c:v>
                </c:pt>
              </c:numCache>
            </c:numRef>
          </c:val>
          <c:extLst>
            <c:ext xmlns:c16="http://schemas.microsoft.com/office/drawing/2014/chart" uri="{C3380CC4-5D6E-409C-BE32-E72D297353CC}">
              <c16:uniqueId val="{00000000-04F8-4731-89E3-BC9B7589F7C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63.58</c:v>
                </c:pt>
                <c:pt idx="4">
                  <c:v>64.13</c:v>
                </c:pt>
              </c:numCache>
            </c:numRef>
          </c:val>
          <c:smooth val="0"/>
          <c:extLst>
            <c:ext xmlns:c16="http://schemas.microsoft.com/office/drawing/2014/chart" uri="{C3380CC4-5D6E-409C-BE32-E72D297353CC}">
              <c16:uniqueId val="{00000001-04F8-4731-89E3-BC9B7589F7C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87.92</c:v>
                </c:pt>
                <c:pt idx="4">
                  <c:v>88.03</c:v>
                </c:pt>
              </c:numCache>
            </c:numRef>
          </c:val>
          <c:extLst>
            <c:ext xmlns:c16="http://schemas.microsoft.com/office/drawing/2014/chart" uri="{C3380CC4-5D6E-409C-BE32-E72D297353CC}">
              <c16:uniqueId val="{00000000-361F-4930-90C6-B3F22196260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91.22</c:v>
                </c:pt>
                <c:pt idx="4">
                  <c:v>90.98</c:v>
                </c:pt>
              </c:numCache>
            </c:numRef>
          </c:val>
          <c:smooth val="0"/>
          <c:extLst>
            <c:ext xmlns:c16="http://schemas.microsoft.com/office/drawing/2014/chart" uri="{C3380CC4-5D6E-409C-BE32-E72D297353CC}">
              <c16:uniqueId val="{00000001-361F-4930-90C6-B3F22196260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106.86</c:v>
                </c:pt>
                <c:pt idx="4">
                  <c:v>106.52</c:v>
                </c:pt>
              </c:numCache>
            </c:numRef>
          </c:val>
          <c:extLst>
            <c:ext xmlns:c16="http://schemas.microsoft.com/office/drawing/2014/chart" uri="{C3380CC4-5D6E-409C-BE32-E72D297353CC}">
              <c16:uniqueId val="{00000000-C3D7-4DB5-AD24-B0AA7015458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109.81</c:v>
                </c:pt>
                <c:pt idx="4">
                  <c:v>108.66</c:v>
                </c:pt>
              </c:numCache>
            </c:numRef>
          </c:val>
          <c:smooth val="0"/>
          <c:extLst>
            <c:ext xmlns:c16="http://schemas.microsoft.com/office/drawing/2014/chart" uri="{C3380CC4-5D6E-409C-BE32-E72D297353CC}">
              <c16:uniqueId val="{00000001-C3D7-4DB5-AD24-B0AA7015458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51.32</c:v>
                </c:pt>
                <c:pt idx="4">
                  <c:v>52.16</c:v>
                </c:pt>
              </c:numCache>
            </c:numRef>
          </c:val>
          <c:extLst>
            <c:ext xmlns:c16="http://schemas.microsoft.com/office/drawing/2014/chart" uri="{C3380CC4-5D6E-409C-BE32-E72D297353CC}">
              <c16:uniqueId val="{00000000-37CD-4D7A-A6FE-3523A36DA65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52.74</c:v>
                </c:pt>
                <c:pt idx="4">
                  <c:v>53.15</c:v>
                </c:pt>
              </c:numCache>
            </c:numRef>
          </c:val>
          <c:smooth val="0"/>
          <c:extLst>
            <c:ext xmlns:c16="http://schemas.microsoft.com/office/drawing/2014/chart" uri="{C3380CC4-5D6E-409C-BE32-E72D297353CC}">
              <c16:uniqueId val="{00000001-37CD-4D7A-A6FE-3523A36DA65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22.61</c:v>
                </c:pt>
                <c:pt idx="4">
                  <c:v>24.46</c:v>
                </c:pt>
              </c:numCache>
            </c:numRef>
          </c:val>
          <c:extLst>
            <c:ext xmlns:c16="http://schemas.microsoft.com/office/drawing/2014/chart" uri="{C3380CC4-5D6E-409C-BE32-E72D297353CC}">
              <c16:uniqueId val="{00000000-40C9-4315-BFE2-1BE95BDBF1C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28.57</c:v>
                </c:pt>
                <c:pt idx="4">
                  <c:v>29.7</c:v>
                </c:pt>
              </c:numCache>
            </c:numRef>
          </c:val>
          <c:smooth val="0"/>
          <c:extLst>
            <c:ext xmlns:c16="http://schemas.microsoft.com/office/drawing/2014/chart" uri="{C3380CC4-5D6E-409C-BE32-E72D297353CC}">
              <c16:uniqueId val="{00000001-40C9-4315-BFE2-1BE95BDBF1C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EA1-429C-9EB3-85687FAC7E8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3EA1-429C-9EB3-85687FAC7E8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242.07</c:v>
                </c:pt>
                <c:pt idx="4">
                  <c:v>223.74</c:v>
                </c:pt>
              </c:numCache>
            </c:numRef>
          </c:val>
          <c:extLst>
            <c:ext xmlns:c16="http://schemas.microsoft.com/office/drawing/2014/chart" uri="{C3380CC4-5D6E-409C-BE32-E72D297353CC}">
              <c16:uniqueId val="{00000000-633A-43CE-AA78-B8D07FEABD1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232.66</c:v>
                </c:pt>
                <c:pt idx="4">
                  <c:v>217.12</c:v>
                </c:pt>
              </c:numCache>
            </c:numRef>
          </c:val>
          <c:smooth val="0"/>
          <c:extLst>
            <c:ext xmlns:c16="http://schemas.microsoft.com/office/drawing/2014/chart" uri="{C3380CC4-5D6E-409C-BE32-E72D297353CC}">
              <c16:uniqueId val="{00000001-633A-43CE-AA78-B8D07FEABD1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311.66000000000003</c:v>
                </c:pt>
                <c:pt idx="4">
                  <c:v>302.74</c:v>
                </c:pt>
              </c:numCache>
            </c:numRef>
          </c:val>
          <c:extLst>
            <c:ext xmlns:c16="http://schemas.microsoft.com/office/drawing/2014/chart" uri="{C3380CC4-5D6E-409C-BE32-E72D297353CC}">
              <c16:uniqueId val="{00000000-6C79-406F-8DA4-A6A6C028776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255.84</c:v>
                </c:pt>
                <c:pt idx="4">
                  <c:v>253.22</c:v>
                </c:pt>
              </c:numCache>
            </c:numRef>
          </c:val>
          <c:smooth val="0"/>
          <c:extLst>
            <c:ext xmlns:c16="http://schemas.microsoft.com/office/drawing/2014/chart" uri="{C3380CC4-5D6E-409C-BE32-E72D297353CC}">
              <c16:uniqueId val="{00000001-6C79-406F-8DA4-A6A6C028776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92.97</c:v>
                </c:pt>
                <c:pt idx="4">
                  <c:v>93.06</c:v>
                </c:pt>
              </c:numCache>
            </c:numRef>
          </c:val>
          <c:extLst>
            <c:ext xmlns:c16="http://schemas.microsoft.com/office/drawing/2014/chart" uri="{C3380CC4-5D6E-409C-BE32-E72D297353CC}">
              <c16:uniqueId val="{00000000-8FB8-4542-919B-4C3E024AE95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102.36</c:v>
                </c:pt>
                <c:pt idx="4">
                  <c:v>101.56</c:v>
                </c:pt>
              </c:numCache>
            </c:numRef>
          </c:val>
          <c:smooth val="0"/>
          <c:extLst>
            <c:ext xmlns:c16="http://schemas.microsoft.com/office/drawing/2014/chart" uri="{C3380CC4-5D6E-409C-BE32-E72D297353CC}">
              <c16:uniqueId val="{00000001-8FB8-4542-919B-4C3E024AE95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237.71</c:v>
                </c:pt>
                <c:pt idx="4">
                  <c:v>239.42</c:v>
                </c:pt>
              </c:numCache>
            </c:numRef>
          </c:val>
          <c:extLst>
            <c:ext xmlns:c16="http://schemas.microsoft.com/office/drawing/2014/chart" uri="{C3380CC4-5D6E-409C-BE32-E72D297353CC}">
              <c16:uniqueId val="{00000000-3D2D-4C30-B2AD-EDDD7F5DA59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165.52</c:v>
                </c:pt>
                <c:pt idx="4">
                  <c:v>169.99</c:v>
                </c:pt>
              </c:numCache>
            </c:numRef>
          </c:val>
          <c:smooth val="0"/>
          <c:extLst>
            <c:ext xmlns:c16="http://schemas.microsoft.com/office/drawing/2014/chart" uri="{C3380CC4-5D6E-409C-BE32-E72D297353CC}">
              <c16:uniqueId val="{00000001-3D2D-4C30-B2AD-EDDD7F5DA59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CD44" sqref="CD44"/>
    </sheetView>
  </sheetViews>
  <sheetFormatPr defaultColWidth="2.6328125" defaultRowHeight="13" x14ac:dyDescent="0.2"/>
  <cols>
    <col min="1" max="1" width="2.6328125" customWidth="1"/>
    <col min="2" max="62" width="3.81640625" customWidth="1"/>
    <col min="64" max="79" width="3.08984375" customWidth="1"/>
    <col min="81" max="81" width="3.54296875" customWidth="1"/>
    <col min="82"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広島県　広島県水道広域連合企業団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A1</v>
      </c>
      <c r="X8" s="43"/>
      <c r="Y8" s="43"/>
      <c r="Z8" s="43"/>
      <c r="AA8" s="43"/>
      <c r="AB8" s="43"/>
      <c r="AC8" s="43"/>
      <c r="AD8" s="43" t="str">
        <f>データ!$M$6</f>
        <v>非設置</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71.94</v>
      </c>
      <c r="J10" s="46"/>
      <c r="K10" s="46"/>
      <c r="L10" s="46"/>
      <c r="M10" s="46"/>
      <c r="N10" s="46"/>
      <c r="O10" s="80"/>
      <c r="P10" s="47">
        <f>データ!$P$6</f>
        <v>88.31</v>
      </c>
      <c r="Q10" s="47"/>
      <c r="R10" s="47"/>
      <c r="S10" s="47"/>
      <c r="T10" s="47"/>
      <c r="U10" s="47"/>
      <c r="V10" s="47"/>
      <c r="W10" s="44">
        <f>データ!$Q$6</f>
        <v>3840</v>
      </c>
      <c r="X10" s="44"/>
      <c r="Y10" s="44"/>
      <c r="Z10" s="44"/>
      <c r="AA10" s="44"/>
      <c r="AB10" s="44"/>
      <c r="AC10" s="44"/>
      <c r="AD10" s="2"/>
      <c r="AE10" s="2"/>
      <c r="AF10" s="2"/>
      <c r="AG10" s="2"/>
      <c r="AH10" s="2"/>
      <c r="AI10" s="2"/>
      <c r="AJ10" s="2"/>
      <c r="AK10" s="2"/>
      <c r="AL10" s="44">
        <f>データ!$U$6</f>
        <v>560303</v>
      </c>
      <c r="AM10" s="44"/>
      <c r="AN10" s="44"/>
      <c r="AO10" s="44"/>
      <c r="AP10" s="44"/>
      <c r="AQ10" s="44"/>
      <c r="AR10" s="44"/>
      <c r="AS10" s="44"/>
      <c r="AT10" s="45">
        <f>データ!$V$6</f>
        <v>1107.58</v>
      </c>
      <c r="AU10" s="46"/>
      <c r="AV10" s="46"/>
      <c r="AW10" s="46"/>
      <c r="AX10" s="46"/>
      <c r="AY10" s="46"/>
      <c r="AZ10" s="46"/>
      <c r="BA10" s="46"/>
      <c r="BB10" s="47">
        <f>データ!$W$6</f>
        <v>505.88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111</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yABk3JVOQ6HSOYuSO9WkzAJqdbqiOQYzd1raspc+Nsgvbx5eHG60IR59J5GSnusipyBXtWGRbFFBuCzRnUyw==" saltValue="eo1k5OauwIdZWzlJE6F7c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349194</v>
      </c>
      <c r="D6" s="20">
        <f t="shared" si="3"/>
        <v>46</v>
      </c>
      <c r="E6" s="20">
        <f t="shared" si="3"/>
        <v>1</v>
      </c>
      <c r="F6" s="20">
        <f t="shared" si="3"/>
        <v>0</v>
      </c>
      <c r="G6" s="20">
        <f t="shared" si="3"/>
        <v>1</v>
      </c>
      <c r="H6" s="20" t="str">
        <f t="shared" si="3"/>
        <v>広島県　広島県水道広域連合企業団</v>
      </c>
      <c r="I6" s="20" t="str">
        <f t="shared" si="3"/>
        <v>法適用</v>
      </c>
      <c r="J6" s="20" t="str">
        <f t="shared" si="3"/>
        <v>水道事業</v>
      </c>
      <c r="K6" s="20" t="str">
        <f t="shared" si="3"/>
        <v>末端給水事業</v>
      </c>
      <c r="L6" s="20" t="str">
        <f t="shared" si="3"/>
        <v>A1</v>
      </c>
      <c r="M6" s="20" t="str">
        <f t="shared" si="3"/>
        <v>非設置</v>
      </c>
      <c r="N6" s="21" t="str">
        <f t="shared" si="3"/>
        <v>-</v>
      </c>
      <c r="O6" s="21">
        <f t="shared" si="3"/>
        <v>71.94</v>
      </c>
      <c r="P6" s="21">
        <f t="shared" si="3"/>
        <v>88.31</v>
      </c>
      <c r="Q6" s="21">
        <f t="shared" si="3"/>
        <v>3840</v>
      </c>
      <c r="R6" s="21" t="str">
        <f t="shared" si="3"/>
        <v>-</v>
      </c>
      <c r="S6" s="21" t="str">
        <f t="shared" si="3"/>
        <v>-</v>
      </c>
      <c r="T6" s="21" t="str">
        <f t="shared" si="3"/>
        <v>-</v>
      </c>
      <c r="U6" s="21">
        <f t="shared" si="3"/>
        <v>560303</v>
      </c>
      <c r="V6" s="21">
        <f t="shared" si="3"/>
        <v>1107.58</v>
      </c>
      <c r="W6" s="21">
        <f t="shared" si="3"/>
        <v>505.88</v>
      </c>
      <c r="X6" s="22" t="str">
        <f>IF(X7="",NA(),X7)</f>
        <v>-</v>
      </c>
      <c r="Y6" s="22" t="str">
        <f t="shared" ref="Y6:AG6" si="4">IF(Y7="",NA(),Y7)</f>
        <v>-</v>
      </c>
      <c r="Z6" s="22" t="str">
        <f t="shared" si="4"/>
        <v>-</v>
      </c>
      <c r="AA6" s="22">
        <f t="shared" si="4"/>
        <v>106.86</v>
      </c>
      <c r="AB6" s="22">
        <f t="shared" si="4"/>
        <v>106.52</v>
      </c>
      <c r="AC6" s="22" t="str">
        <f t="shared" si="4"/>
        <v>-</v>
      </c>
      <c r="AD6" s="22" t="str">
        <f t="shared" si="4"/>
        <v>-</v>
      </c>
      <c r="AE6" s="22" t="str">
        <f t="shared" si="4"/>
        <v>-</v>
      </c>
      <c r="AF6" s="22">
        <f t="shared" si="4"/>
        <v>109.81</v>
      </c>
      <c r="AG6" s="22">
        <f t="shared" si="4"/>
        <v>108.66</v>
      </c>
      <c r="AH6" s="21" t="str">
        <f>IF(AH7="","",IF(AH7="-","【-】","【"&amp;SUBSTITUTE(TEXT(AH7,"#,##0.00"),"-","△")&amp;"】"))</f>
        <v>【107.26】</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1">
        <f t="shared" si="5"/>
        <v>0</v>
      </c>
      <c r="AR6" s="21">
        <f t="shared" si="5"/>
        <v>0</v>
      </c>
      <c r="AS6" s="21" t="str">
        <f>IF(AS7="","",IF(AS7="-","【-】","【"&amp;SUBSTITUTE(TEXT(AS7,"#,##0.00"),"-","△")&amp;"】"))</f>
        <v>【1.61】</v>
      </c>
      <c r="AT6" s="22" t="str">
        <f>IF(AT7="",NA(),AT7)</f>
        <v>-</v>
      </c>
      <c r="AU6" s="22" t="str">
        <f t="shared" ref="AU6:BC6" si="6">IF(AU7="",NA(),AU7)</f>
        <v>-</v>
      </c>
      <c r="AV6" s="22" t="str">
        <f t="shared" si="6"/>
        <v>-</v>
      </c>
      <c r="AW6" s="22">
        <f t="shared" si="6"/>
        <v>242.07</v>
      </c>
      <c r="AX6" s="22">
        <f t="shared" si="6"/>
        <v>223.74</v>
      </c>
      <c r="AY6" s="22" t="str">
        <f t="shared" si="6"/>
        <v>-</v>
      </c>
      <c r="AZ6" s="22" t="str">
        <f t="shared" si="6"/>
        <v>-</v>
      </c>
      <c r="BA6" s="22" t="str">
        <f t="shared" si="6"/>
        <v>-</v>
      </c>
      <c r="BB6" s="22">
        <f t="shared" si="6"/>
        <v>232.66</v>
      </c>
      <c r="BC6" s="22">
        <f t="shared" si="6"/>
        <v>217.12</v>
      </c>
      <c r="BD6" s="21" t="str">
        <f>IF(BD7="","",IF(BD7="-","【-】","【"&amp;SUBSTITUTE(TEXT(BD7,"#,##0.00"),"-","△")&amp;"】"))</f>
        <v>【239.69】</v>
      </c>
      <c r="BE6" s="22" t="str">
        <f>IF(BE7="",NA(),BE7)</f>
        <v>-</v>
      </c>
      <c r="BF6" s="22" t="str">
        <f t="shared" ref="BF6:BN6" si="7">IF(BF7="",NA(),BF7)</f>
        <v>-</v>
      </c>
      <c r="BG6" s="22" t="str">
        <f t="shared" si="7"/>
        <v>-</v>
      </c>
      <c r="BH6" s="22">
        <f t="shared" si="7"/>
        <v>311.66000000000003</v>
      </c>
      <c r="BI6" s="22">
        <f t="shared" si="7"/>
        <v>302.74</v>
      </c>
      <c r="BJ6" s="22" t="str">
        <f t="shared" si="7"/>
        <v>-</v>
      </c>
      <c r="BK6" s="22" t="str">
        <f t="shared" si="7"/>
        <v>-</v>
      </c>
      <c r="BL6" s="22" t="str">
        <f t="shared" si="7"/>
        <v>-</v>
      </c>
      <c r="BM6" s="22">
        <f t="shared" si="7"/>
        <v>255.84</v>
      </c>
      <c r="BN6" s="22">
        <f t="shared" si="7"/>
        <v>253.22</v>
      </c>
      <c r="BO6" s="21" t="str">
        <f>IF(BO7="","",IF(BO7="-","【-】","【"&amp;SUBSTITUTE(TEXT(BO7,"#,##0.00"),"-","△")&amp;"】"))</f>
        <v>【264.86】</v>
      </c>
      <c r="BP6" s="22" t="str">
        <f>IF(BP7="",NA(),BP7)</f>
        <v>-</v>
      </c>
      <c r="BQ6" s="22" t="str">
        <f t="shared" ref="BQ6:BY6" si="8">IF(BQ7="",NA(),BQ7)</f>
        <v>-</v>
      </c>
      <c r="BR6" s="22" t="str">
        <f t="shared" si="8"/>
        <v>-</v>
      </c>
      <c r="BS6" s="22">
        <f t="shared" si="8"/>
        <v>92.97</v>
      </c>
      <c r="BT6" s="22">
        <f t="shared" si="8"/>
        <v>93.06</v>
      </c>
      <c r="BU6" s="22" t="str">
        <f t="shared" si="8"/>
        <v>-</v>
      </c>
      <c r="BV6" s="22" t="str">
        <f t="shared" si="8"/>
        <v>-</v>
      </c>
      <c r="BW6" s="22" t="str">
        <f t="shared" si="8"/>
        <v>-</v>
      </c>
      <c r="BX6" s="22">
        <f t="shared" si="8"/>
        <v>102.36</v>
      </c>
      <c r="BY6" s="22">
        <f t="shared" si="8"/>
        <v>101.56</v>
      </c>
      <c r="BZ6" s="21" t="str">
        <f>IF(BZ7="","",IF(BZ7="-","【-】","【"&amp;SUBSTITUTE(TEXT(BZ7,"#,##0.00"),"-","△")&amp;"】"))</f>
        <v>【97.59】</v>
      </c>
      <c r="CA6" s="22" t="str">
        <f>IF(CA7="",NA(),CA7)</f>
        <v>-</v>
      </c>
      <c r="CB6" s="22" t="str">
        <f t="shared" ref="CB6:CJ6" si="9">IF(CB7="",NA(),CB7)</f>
        <v>-</v>
      </c>
      <c r="CC6" s="22" t="str">
        <f t="shared" si="9"/>
        <v>-</v>
      </c>
      <c r="CD6" s="22">
        <f t="shared" si="9"/>
        <v>237.71</v>
      </c>
      <c r="CE6" s="22">
        <f t="shared" si="9"/>
        <v>239.42</v>
      </c>
      <c r="CF6" s="22" t="str">
        <f t="shared" si="9"/>
        <v>-</v>
      </c>
      <c r="CG6" s="22" t="str">
        <f t="shared" si="9"/>
        <v>-</v>
      </c>
      <c r="CH6" s="22" t="str">
        <f t="shared" si="9"/>
        <v>-</v>
      </c>
      <c r="CI6" s="22">
        <f t="shared" si="9"/>
        <v>165.52</v>
      </c>
      <c r="CJ6" s="22">
        <f t="shared" si="9"/>
        <v>169.99</v>
      </c>
      <c r="CK6" s="21" t="str">
        <f>IF(CK7="","",IF(CK7="-","【-】","【"&amp;SUBSTITUTE(TEXT(CK7,"#,##0.00"),"-","△")&amp;"】"))</f>
        <v>【181.66】</v>
      </c>
      <c r="CL6" s="22" t="str">
        <f>IF(CL7="",NA(),CL7)</f>
        <v>-</v>
      </c>
      <c r="CM6" s="22" t="str">
        <f t="shared" ref="CM6:CU6" si="10">IF(CM7="",NA(),CM7)</f>
        <v>-</v>
      </c>
      <c r="CN6" s="22" t="str">
        <f t="shared" si="10"/>
        <v>-</v>
      </c>
      <c r="CO6" s="22">
        <f t="shared" si="10"/>
        <v>59.83</v>
      </c>
      <c r="CP6" s="22">
        <f t="shared" si="10"/>
        <v>59.58</v>
      </c>
      <c r="CQ6" s="22" t="str">
        <f t="shared" si="10"/>
        <v>-</v>
      </c>
      <c r="CR6" s="22" t="str">
        <f t="shared" si="10"/>
        <v>-</v>
      </c>
      <c r="CS6" s="22" t="str">
        <f t="shared" si="10"/>
        <v>-</v>
      </c>
      <c r="CT6" s="22">
        <f t="shared" si="10"/>
        <v>63.58</v>
      </c>
      <c r="CU6" s="22">
        <f t="shared" si="10"/>
        <v>64.13</v>
      </c>
      <c r="CV6" s="21" t="str">
        <f>IF(CV7="","",IF(CV7="-","【-】","【"&amp;SUBSTITUTE(TEXT(CV7,"#,##0.00"),"-","△")&amp;"】"))</f>
        <v>【60.21】</v>
      </c>
      <c r="CW6" s="22" t="str">
        <f>IF(CW7="",NA(),CW7)</f>
        <v>-</v>
      </c>
      <c r="CX6" s="22" t="str">
        <f t="shared" ref="CX6:DF6" si="11">IF(CX7="",NA(),CX7)</f>
        <v>-</v>
      </c>
      <c r="CY6" s="22" t="str">
        <f t="shared" si="11"/>
        <v>-</v>
      </c>
      <c r="CZ6" s="22">
        <f t="shared" si="11"/>
        <v>87.92</v>
      </c>
      <c r="DA6" s="22">
        <f t="shared" si="11"/>
        <v>88.03</v>
      </c>
      <c r="DB6" s="22" t="str">
        <f t="shared" si="11"/>
        <v>-</v>
      </c>
      <c r="DC6" s="22" t="str">
        <f t="shared" si="11"/>
        <v>-</v>
      </c>
      <c r="DD6" s="22" t="str">
        <f t="shared" si="11"/>
        <v>-</v>
      </c>
      <c r="DE6" s="22">
        <f t="shared" si="11"/>
        <v>91.22</v>
      </c>
      <c r="DF6" s="22">
        <f t="shared" si="11"/>
        <v>90.98</v>
      </c>
      <c r="DG6" s="21" t="str">
        <f>IF(DG7="","",IF(DG7="-","【-】","【"&amp;SUBSTITUTE(TEXT(DG7,"#,##0.00"),"-","△")&amp;"】"))</f>
        <v>【89.21】</v>
      </c>
      <c r="DH6" s="22" t="str">
        <f>IF(DH7="",NA(),DH7)</f>
        <v>-</v>
      </c>
      <c r="DI6" s="22" t="str">
        <f t="shared" ref="DI6:DQ6" si="12">IF(DI7="",NA(),DI7)</f>
        <v>-</v>
      </c>
      <c r="DJ6" s="22" t="str">
        <f t="shared" si="12"/>
        <v>-</v>
      </c>
      <c r="DK6" s="22">
        <f t="shared" si="12"/>
        <v>51.32</v>
      </c>
      <c r="DL6" s="22">
        <f t="shared" si="12"/>
        <v>52.16</v>
      </c>
      <c r="DM6" s="22" t="str">
        <f t="shared" si="12"/>
        <v>-</v>
      </c>
      <c r="DN6" s="22" t="str">
        <f t="shared" si="12"/>
        <v>-</v>
      </c>
      <c r="DO6" s="22" t="str">
        <f t="shared" si="12"/>
        <v>-</v>
      </c>
      <c r="DP6" s="22">
        <f t="shared" si="12"/>
        <v>52.74</v>
      </c>
      <c r="DQ6" s="22">
        <f t="shared" si="12"/>
        <v>53.15</v>
      </c>
      <c r="DR6" s="21" t="str">
        <f>IF(DR7="","",IF(DR7="-","【-】","【"&amp;SUBSTITUTE(TEXT(DR7,"#,##0.00"),"-","△")&amp;"】"))</f>
        <v>【52.41】</v>
      </c>
      <c r="DS6" s="22" t="str">
        <f>IF(DS7="",NA(),DS7)</f>
        <v>-</v>
      </c>
      <c r="DT6" s="22" t="str">
        <f t="shared" ref="DT6:EB6" si="13">IF(DT7="",NA(),DT7)</f>
        <v>-</v>
      </c>
      <c r="DU6" s="22" t="str">
        <f t="shared" si="13"/>
        <v>-</v>
      </c>
      <c r="DV6" s="22">
        <f t="shared" si="13"/>
        <v>22.61</v>
      </c>
      <c r="DW6" s="22">
        <f t="shared" si="13"/>
        <v>24.46</v>
      </c>
      <c r="DX6" s="22" t="str">
        <f t="shared" si="13"/>
        <v>-</v>
      </c>
      <c r="DY6" s="22" t="str">
        <f t="shared" si="13"/>
        <v>-</v>
      </c>
      <c r="DZ6" s="22" t="str">
        <f t="shared" si="13"/>
        <v>-</v>
      </c>
      <c r="EA6" s="22">
        <f t="shared" si="13"/>
        <v>28.57</v>
      </c>
      <c r="EB6" s="22">
        <f t="shared" si="13"/>
        <v>29.7</v>
      </c>
      <c r="EC6" s="21" t="str">
        <f>IF(EC7="","",IF(EC7="-","【-】","【"&amp;SUBSTITUTE(TEXT(EC7,"#,##0.00"),"-","△")&amp;"】"))</f>
        <v>【26.78】</v>
      </c>
      <c r="ED6" s="22" t="str">
        <f>IF(ED7="",NA(),ED7)</f>
        <v>-</v>
      </c>
      <c r="EE6" s="22" t="str">
        <f t="shared" ref="EE6:EM6" si="14">IF(EE7="",NA(),EE7)</f>
        <v>-</v>
      </c>
      <c r="EF6" s="22" t="str">
        <f t="shared" si="14"/>
        <v>-</v>
      </c>
      <c r="EG6" s="22">
        <f t="shared" si="14"/>
        <v>0.36</v>
      </c>
      <c r="EH6" s="22">
        <f t="shared" si="14"/>
        <v>0.42</v>
      </c>
      <c r="EI6" s="22" t="str">
        <f t="shared" si="14"/>
        <v>-</v>
      </c>
      <c r="EJ6" s="22" t="str">
        <f t="shared" si="14"/>
        <v>-</v>
      </c>
      <c r="EK6" s="22" t="str">
        <f t="shared" si="14"/>
        <v>-</v>
      </c>
      <c r="EL6" s="22">
        <f t="shared" si="14"/>
        <v>0.73</v>
      </c>
      <c r="EM6" s="22">
        <f t="shared" si="14"/>
        <v>0.69</v>
      </c>
      <c r="EN6" s="21" t="str">
        <f>IF(EN7="","",IF(EN7="-","【-】","【"&amp;SUBSTITUTE(TEXT(EN7,"#,##0.00"),"-","△")&amp;"】"))</f>
        <v>【0.59】</v>
      </c>
    </row>
    <row r="7" spans="1:144" s="23" customFormat="1" x14ac:dyDescent="0.2">
      <c r="A7" s="15"/>
      <c r="B7" s="24">
        <v>2024</v>
      </c>
      <c r="C7" s="24">
        <v>349194</v>
      </c>
      <c r="D7" s="24">
        <v>46</v>
      </c>
      <c r="E7" s="24">
        <v>1</v>
      </c>
      <c r="F7" s="24">
        <v>0</v>
      </c>
      <c r="G7" s="24">
        <v>1</v>
      </c>
      <c r="H7" s="24" t="s">
        <v>93</v>
      </c>
      <c r="I7" s="24" t="s">
        <v>94</v>
      </c>
      <c r="J7" s="24" t="s">
        <v>95</v>
      </c>
      <c r="K7" s="24" t="s">
        <v>96</v>
      </c>
      <c r="L7" s="24" t="s">
        <v>97</v>
      </c>
      <c r="M7" s="24" t="s">
        <v>98</v>
      </c>
      <c r="N7" s="25" t="s">
        <v>99</v>
      </c>
      <c r="O7" s="25">
        <v>71.94</v>
      </c>
      <c r="P7" s="25">
        <v>88.31</v>
      </c>
      <c r="Q7" s="25">
        <v>3840</v>
      </c>
      <c r="R7" s="25" t="s">
        <v>99</v>
      </c>
      <c r="S7" s="25" t="s">
        <v>99</v>
      </c>
      <c r="T7" s="25" t="s">
        <v>99</v>
      </c>
      <c r="U7" s="25">
        <v>560303</v>
      </c>
      <c r="V7" s="25">
        <v>1107.58</v>
      </c>
      <c r="W7" s="25">
        <v>505.88</v>
      </c>
      <c r="X7" s="25" t="s">
        <v>99</v>
      </c>
      <c r="Y7" s="25" t="s">
        <v>99</v>
      </c>
      <c r="Z7" s="25" t="s">
        <v>99</v>
      </c>
      <c r="AA7" s="25">
        <v>106.86</v>
      </c>
      <c r="AB7" s="25">
        <v>106.52</v>
      </c>
      <c r="AC7" s="25" t="s">
        <v>99</v>
      </c>
      <c r="AD7" s="25" t="s">
        <v>99</v>
      </c>
      <c r="AE7" s="25" t="s">
        <v>99</v>
      </c>
      <c r="AF7" s="25">
        <v>109.81</v>
      </c>
      <c r="AG7" s="25">
        <v>108.66</v>
      </c>
      <c r="AH7" s="25">
        <v>107.26</v>
      </c>
      <c r="AI7" s="25" t="s">
        <v>99</v>
      </c>
      <c r="AJ7" s="25" t="s">
        <v>99</v>
      </c>
      <c r="AK7" s="25" t="s">
        <v>99</v>
      </c>
      <c r="AL7" s="25">
        <v>0</v>
      </c>
      <c r="AM7" s="25">
        <v>0</v>
      </c>
      <c r="AN7" s="25" t="s">
        <v>99</v>
      </c>
      <c r="AO7" s="25" t="s">
        <v>99</v>
      </c>
      <c r="AP7" s="25" t="s">
        <v>99</v>
      </c>
      <c r="AQ7" s="25">
        <v>0</v>
      </c>
      <c r="AR7" s="25">
        <v>0</v>
      </c>
      <c r="AS7" s="25">
        <v>1.61</v>
      </c>
      <c r="AT7" s="25" t="s">
        <v>99</v>
      </c>
      <c r="AU7" s="25" t="s">
        <v>99</v>
      </c>
      <c r="AV7" s="25" t="s">
        <v>99</v>
      </c>
      <c r="AW7" s="25">
        <v>242.07</v>
      </c>
      <c r="AX7" s="25">
        <v>223.74</v>
      </c>
      <c r="AY7" s="25" t="s">
        <v>99</v>
      </c>
      <c r="AZ7" s="25" t="s">
        <v>99</v>
      </c>
      <c r="BA7" s="25" t="s">
        <v>99</v>
      </c>
      <c r="BB7" s="25">
        <v>232.66</v>
      </c>
      <c r="BC7" s="25">
        <v>217.12</v>
      </c>
      <c r="BD7" s="25">
        <v>239.69</v>
      </c>
      <c r="BE7" s="25" t="s">
        <v>99</v>
      </c>
      <c r="BF7" s="25" t="s">
        <v>99</v>
      </c>
      <c r="BG7" s="25" t="s">
        <v>99</v>
      </c>
      <c r="BH7" s="25">
        <v>311.66000000000003</v>
      </c>
      <c r="BI7" s="25">
        <v>302.74</v>
      </c>
      <c r="BJ7" s="25" t="s">
        <v>99</v>
      </c>
      <c r="BK7" s="25" t="s">
        <v>99</v>
      </c>
      <c r="BL7" s="25" t="s">
        <v>99</v>
      </c>
      <c r="BM7" s="25">
        <v>255.84</v>
      </c>
      <c r="BN7" s="25">
        <v>253.22</v>
      </c>
      <c r="BO7" s="25">
        <v>264.86</v>
      </c>
      <c r="BP7" s="25" t="s">
        <v>99</v>
      </c>
      <c r="BQ7" s="25" t="s">
        <v>99</v>
      </c>
      <c r="BR7" s="25" t="s">
        <v>99</v>
      </c>
      <c r="BS7" s="25">
        <v>92.97</v>
      </c>
      <c r="BT7" s="25">
        <v>93.06</v>
      </c>
      <c r="BU7" s="25" t="s">
        <v>99</v>
      </c>
      <c r="BV7" s="25" t="s">
        <v>99</v>
      </c>
      <c r="BW7" s="25" t="s">
        <v>99</v>
      </c>
      <c r="BX7" s="25">
        <v>102.36</v>
      </c>
      <c r="BY7" s="25">
        <v>101.56</v>
      </c>
      <c r="BZ7" s="25">
        <v>97.59</v>
      </c>
      <c r="CA7" s="25" t="s">
        <v>99</v>
      </c>
      <c r="CB7" s="25" t="s">
        <v>99</v>
      </c>
      <c r="CC7" s="25" t="s">
        <v>99</v>
      </c>
      <c r="CD7" s="25">
        <v>237.71</v>
      </c>
      <c r="CE7" s="25">
        <v>239.42</v>
      </c>
      <c r="CF7" s="25" t="s">
        <v>99</v>
      </c>
      <c r="CG7" s="25" t="s">
        <v>99</v>
      </c>
      <c r="CH7" s="25" t="s">
        <v>99</v>
      </c>
      <c r="CI7" s="25">
        <v>165.52</v>
      </c>
      <c r="CJ7" s="25">
        <v>169.99</v>
      </c>
      <c r="CK7" s="25">
        <v>181.66</v>
      </c>
      <c r="CL7" s="25" t="s">
        <v>99</v>
      </c>
      <c r="CM7" s="25" t="s">
        <v>99</v>
      </c>
      <c r="CN7" s="25" t="s">
        <v>99</v>
      </c>
      <c r="CO7" s="25">
        <v>59.83</v>
      </c>
      <c r="CP7" s="25">
        <v>59.58</v>
      </c>
      <c r="CQ7" s="25" t="s">
        <v>99</v>
      </c>
      <c r="CR7" s="25" t="s">
        <v>99</v>
      </c>
      <c r="CS7" s="25" t="s">
        <v>99</v>
      </c>
      <c r="CT7" s="25">
        <v>63.58</v>
      </c>
      <c r="CU7" s="25">
        <v>64.13</v>
      </c>
      <c r="CV7" s="25">
        <v>60.21</v>
      </c>
      <c r="CW7" s="25" t="s">
        <v>99</v>
      </c>
      <c r="CX7" s="25" t="s">
        <v>99</v>
      </c>
      <c r="CY7" s="25" t="s">
        <v>99</v>
      </c>
      <c r="CZ7" s="25">
        <v>87.92</v>
      </c>
      <c r="DA7" s="25">
        <v>88.03</v>
      </c>
      <c r="DB7" s="25" t="s">
        <v>99</v>
      </c>
      <c r="DC7" s="25" t="s">
        <v>99</v>
      </c>
      <c r="DD7" s="25" t="s">
        <v>99</v>
      </c>
      <c r="DE7" s="25">
        <v>91.22</v>
      </c>
      <c r="DF7" s="25">
        <v>90.98</v>
      </c>
      <c r="DG7" s="25">
        <v>89.21</v>
      </c>
      <c r="DH7" s="25" t="s">
        <v>99</v>
      </c>
      <c r="DI7" s="25" t="s">
        <v>99</v>
      </c>
      <c r="DJ7" s="25" t="s">
        <v>99</v>
      </c>
      <c r="DK7" s="25">
        <v>51.32</v>
      </c>
      <c r="DL7" s="25">
        <v>52.16</v>
      </c>
      <c r="DM7" s="25" t="s">
        <v>99</v>
      </c>
      <c r="DN7" s="25" t="s">
        <v>99</v>
      </c>
      <c r="DO7" s="25" t="s">
        <v>99</v>
      </c>
      <c r="DP7" s="25">
        <v>52.74</v>
      </c>
      <c r="DQ7" s="25">
        <v>53.15</v>
      </c>
      <c r="DR7" s="25">
        <v>52.41</v>
      </c>
      <c r="DS7" s="25" t="s">
        <v>99</v>
      </c>
      <c r="DT7" s="25" t="s">
        <v>99</v>
      </c>
      <c r="DU7" s="25" t="s">
        <v>99</v>
      </c>
      <c r="DV7" s="25">
        <v>22.61</v>
      </c>
      <c r="DW7" s="25">
        <v>24.46</v>
      </c>
      <c r="DX7" s="25" t="s">
        <v>99</v>
      </c>
      <c r="DY7" s="25" t="s">
        <v>99</v>
      </c>
      <c r="DZ7" s="25" t="s">
        <v>99</v>
      </c>
      <c r="EA7" s="25">
        <v>28.57</v>
      </c>
      <c r="EB7" s="25">
        <v>29.7</v>
      </c>
      <c r="EC7" s="25">
        <v>26.78</v>
      </c>
      <c r="ED7" s="25" t="s">
        <v>99</v>
      </c>
      <c r="EE7" s="25" t="s">
        <v>99</v>
      </c>
      <c r="EF7" s="25" t="s">
        <v>99</v>
      </c>
      <c r="EG7" s="25">
        <v>0.36</v>
      </c>
      <c r="EH7" s="25">
        <v>0.42</v>
      </c>
      <c r="EI7" s="25" t="s">
        <v>99</v>
      </c>
      <c r="EJ7" s="25" t="s">
        <v>99</v>
      </c>
      <c r="EK7" s="25" t="s">
        <v>99</v>
      </c>
      <c r="EL7" s="25">
        <v>0.73</v>
      </c>
      <c r="EM7" s="25">
        <v>0.69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Props1.xml><?xml version="1.0" encoding="utf-8"?>
<ds:datastoreItem xmlns:ds="http://schemas.openxmlformats.org/officeDocument/2006/customXml" ds:itemID="{1693608E-32DB-48C0-8C52-83F4CEC6AC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B50038-8B89-4FF6-B8A3-66EC57FB4D83}">
  <ds:schemaRefs>
    <ds:schemaRef ds:uri="http://schemas.microsoft.com/sharepoint/v3/contenttype/forms"/>
  </ds:schemaRefs>
</ds:datastoreItem>
</file>

<file path=customXml/itemProps3.xml><?xml version="1.0" encoding="utf-8"?>
<ds:datastoreItem xmlns:ds="http://schemas.openxmlformats.org/officeDocument/2006/customXml" ds:itemID="{5DBFFB45-333C-40A4-ADB6-D7679BAEE3E5}">
  <ds:schemaRefs>
    <ds:schemaRef ds:uri="http://schemas.microsoft.com/office/2006/metadata/properties"/>
    <ds:schemaRef ds:uri="fd32c9f7-8932-4d07-b49b-91c8a1e26893"/>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96f7774a-1fa4-49d3-a956-75b9c85e9b43"/>
    <ds:schemaRef ds:uri="http://www.w3.org/XML/1998/namespace"/>
    <ds:schemaRef ds:uri="http://purl.org/dc/terms/"/>
  </ds:schemaRefs>
</ds:datastoreItem>
</file>

<file path=docMetadata/LabelInfo.xml><?xml version="1.0" encoding="utf-8"?>
<clbl:labelList xmlns:clbl="http://schemas.microsoft.com/office/2020/mipLabelMetadata">
  <clbl:label id="{921b325f-326c-4cbd-afbc-f7cbfa76d316}" enabled="1" method="Privileged" siteId="{b2d69f34-40d5-4daa-a941-64d1ed016f7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2026-01-26T23:54:57Z</cp:lastPrinted>
  <dcterms:created xsi:type="dcterms:W3CDTF">2025-12-12T09:21:50Z</dcterms:created>
  <dcterms:modified xsi:type="dcterms:W3CDTF">2026-02-02T04:15:21Z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