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中山健太郎\Desktop\新しいフォルダー (31)\新しいフォルダー\"/>
    </mc:Choice>
  </mc:AlternateContent>
  <xr:revisionPtr revIDLastSave="0" documentId="13_ncr:101_{9719573F-2AD3-4E00-BF0E-E6A99A56C20B}" xr6:coauthVersionLast="47" xr6:coauthVersionMax="47" xr10:uidLastSave="{00000000-0000-0000-0000-000000000000}"/>
  <workbookProtection workbookAlgorithmName="SHA-512" workbookHashValue="f73RL/Xs9YgAzcGGFI1Rik3H8lSBh5UJ0Fj+eyNyHvmHxecf8Au0X6lvvN3f1AfF6d4Fm840B6T5+X4cgVcw5Q==" workbookSaltValue="K6oKmpS2ckPAaWe+UCrnsw==" workbookSpinCount="100000" lockStructure="1"/>
  <bookViews>
    <workbookView xWindow="32184" yWindow="-2016" windowWidth="17280" windowHeight="888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H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<sst xmlns="http://schemas.openxmlformats.org/spreadsheetml/2006/main" count="297" uniqueCount="113">
  <si>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</si>
  <si>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</si>
  <si>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</si>
  <si>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</si>
  <si>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</si>
  <si>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</si>
  <si>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</si>
  <si>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</si>
  <si>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</si>
  <si>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</si>
  <si>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</si>
  <si>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</si>
  <si>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</si>
  <si>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</si>
  <si>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</si>
  <si>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</si>
  <si>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</si>
  <si>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</si>
  <si>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</si>
  <si>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</si>
  <si>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</si>
  <si>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</si>
  <si>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</si>
  <si>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</si>
  <si>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</si>
  <si>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</si>
  <si>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</si>
  <si>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</si>
  <si>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</si>
  <si>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</si>
  <si>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</si>
  <si>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</si>
  <si>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</si>
  <si>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</si>
  <si>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</si>
  <si>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</si>
  <si>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</si>
  <si>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</si>
  <si>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</si>
  <si>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</si>
  <si>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</si>
  <si>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</si>
  <si>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</si>
  <si>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</si>
  <si>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</si>
  <si>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</si>
  <si>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</si>
  <si>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</si>
  <si>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</si>
  <si>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</si>
  <si>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</si>
  <si>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</si>
  <si>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</si>
  <si>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</si>
  <si>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</si>
  <si>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</si>
  <si>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</si>
  <si>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</si>
  <si>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</si>
  <si>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</si>
  <si>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</si>
  <si>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</si>
  <si>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</si>
  <si>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</si>
  <si>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</si>
  <si>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</si>
  <si>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</si>
  <si>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</si>
  <si>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</si>
  <si>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</si>
  <si>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</si>
  <si>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</si>
  <si>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</si>
  <si>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</si>
  <si>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</si>
  <si>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</si>
  <si>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</si>
  <si>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</si>
  <si>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</si>
  <si>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</si>
  <si>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</si>
  <si>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</si>
  <si>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</si>
  <si>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</si>
  <si>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</si>
  <si>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</si>
  <si>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</si>
  <si>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</si>
  <si>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</si>
  <si>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</si>
  <si>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</si>
  <si>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</si>
  <si>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</si>
  <si>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広島県　広島県水道広域連合企業団</t>
  </si>
  <si>
    <t>法適用</t>
  </si>
  <si>
    <t>水道事業</t>
  </si>
  <si>
    <t>用水供給事業</t>
  </si>
  <si>
    <t>B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</si>
  <si>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</si>
  <si>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</si>
  <si>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</si>
  <si>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</si>
  <si>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</si>
  <si>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</si>
  <si>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</si>
  <si>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</si>
  <si>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</si>
  <si>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</si>
  <si>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</si>
  <si>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</si>
  <si>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【①経常収支比率、②累積欠損金比率】
　経常収支比率は健全経営の水準となる100％を上回っており、また累積欠損金もないことから、堅調な経営を維持している。
【③流動比率】
　短期債務に対し支払い可能な現金等の保有状況を示す流動比率は100％を上回り、支払能力を確保している。
【④企業債残高対給水収益比率】
　企業債の発行抑制に努めたことにより、企業債残高対給水収益比率は、類似団体平均値（以下「平均値」という。）を下回っている。
【⑤料金回収率】
　給水に係る費用を給水収益で賄うことができる100％を上回っている。
【⑥給水原価】
　管路延長が長く、管路等の更新費用及び維持管理費用が高いため、給水原価は平均値に比べて高い水準にある。
【⑦施設利用率】
　施設利用率は平均値を下回っている。これは、計画給水人口に対する現在給水人口が低く、水需要が建設当初の計画水量まで伸びていないためである。
【⑧有収率】
　有収率は100％を維持している。</t>
    <rPh sb="229" eb="230">
      <t>カカ</t>
    </rPh>
    <phoneticPr fontId="4"/>
  </si>
  <si>
    <t>【①有形固定資産減価償却率】
　有形固定資産減価償却率は平均値を上回っており、資産の老朽化が進んでいる。
【②管路経年化率】
　管路経年化率は平均値を上回っている。優先度の高い管路から順次耐震管に更新しているものの、昭和40～50年代に布設した管路が多く、老朽化が進行している。
【③管路更新率】
　管路更新率は、平均値を上回っており、今後は上下水道耐震化計画に則り、災害に強い耐震性のある管路に更新していく。</t>
    <phoneticPr fontId="4"/>
  </si>
  <si>
    <t>　水道用水供給事業の経常収支比率は100％を上回っており、現時点で、堅調な経営を維持している。
　しかし、社会情勢の変化に伴い、資材価格の高騰や工事費等の費用が大幅に増加するなど、今後、一層厳しい経営状況が見込まれる。
　本水道企業団では、中長期的な収支見通しなどを勘案しつつ、統合のスケールメリットを活かし、施設の最適化や更新、コスト縮減を図るなどして、効率的な事業運営を進めていく。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</si>
</sst>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0.45</c:v>
                </c:pt>
                <c:pt idx="4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E-4790-95AE-8E05A4DEB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0.27</c:v>
                </c:pt>
                <c:pt idx="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E-4790-95AE-8E05A4DEB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48.25</c:v>
                </c:pt>
                <c:pt idx="4">
                  <c:v>47.88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7-478F-8ABC-37C398568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61.63</c:v>
                </c:pt>
                <c:pt idx="4">
                  <c:v>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7-478F-8ABC-37C398568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4-4F2F-9883-1998D9C68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100.36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4-4F2F-9883-1998D9C68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113.32</c:v>
                </c:pt>
                <c:pt idx="4">
                  <c:v>114.08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1-465B-AFD1-6C65FB0AC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108.93</c:v>
                </c:pt>
                <c:pt idx="4">
                  <c:v>107.62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1-465B-AFD1-6C65FB0AC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64.91</c:v>
                </c:pt>
                <c:pt idx="4">
                  <c:v>65.91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E-41A9-93FA-225B38F79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60.24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E-41A9-93FA-225B38F79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57.2</c:v>
                </c:pt>
                <c:pt idx="4">
                  <c:v>59.53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8-4031-9EC0-3B84845D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34.479999999999997</c:v>
                </c:pt>
                <c:pt idx="4">
                  <c:v>38.24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8-4031-9EC0-3B84845D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A8-461B-B8A4-F017838F9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8.48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8-461B-B8A4-F017838F9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395.15</c:v>
                </c:pt>
                <c:pt idx="4">
                  <c:v>346.88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C-4620-9467-8CDD1C624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303.10000000000002</c:v>
                </c:pt>
                <c:pt idx="4">
                  <c:v>318.89999999999998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C-4620-9467-8CDD1C624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135.54</c:v>
                </c:pt>
                <c:pt idx="4">
                  <c:v>116.88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F-4998-B3F6-8AF8099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210.83</c:v>
                </c:pt>
                <c:pt idx="4">
                  <c:v>204.34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F-4998-B3F6-8AF8099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109.6</c:v>
                </c:pt>
                <c:pt idx="4">
                  <c:v>110.95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8-4839-84B6-893AD4D3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107.7</c:v>
                </c:pt>
                <c:pt idx="4">
                  <c:v>106.29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8-4839-84B6-893AD4D37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103.44</c:v>
                </c:pt>
                <c:pt idx="4">
                  <c:v>102.25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2-48F8-8248-454C8D38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76.25</c:v>
                </c:pt>
                <c:pt idx="4">
                  <c:v>77.75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2-48F8-8248-454C8D387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【318.90】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V36" zoomScaleNormal="100" workbookViewId="0">
      <selection activeCell="BL47" sqref="BL47:BZ63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広島県　広島県水道広域連合企業団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用水供給事業</v>
      </c>
      <c r="Q8" s="43"/>
      <c r="R8" s="43"/>
      <c r="S8" s="43"/>
      <c r="T8" s="43"/>
      <c r="U8" s="43"/>
      <c r="V8" s="43"/>
      <c r="W8" s="43" t="str">
        <f>データ!$L$6</f>
        <v>B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 t="str">
        <f>データ!$R$6</f>
        <v>-</v>
      </c>
      <c r="AM8" s="44"/>
      <c r="AN8" s="44"/>
      <c r="AO8" s="44"/>
      <c r="AP8" s="44"/>
      <c r="AQ8" s="44"/>
      <c r="AR8" s="44"/>
      <c r="AS8" s="44"/>
      <c r="AT8" s="45" t="str">
        <f>データ!$S$6</f>
        <v>-</v>
      </c>
      <c r="AU8" s="46"/>
      <c r="AV8" s="46"/>
      <c r="AW8" s="46"/>
      <c r="AX8" s="46"/>
      <c r="AY8" s="46"/>
      <c r="AZ8" s="46"/>
      <c r="BA8" s="46"/>
      <c r="BB8" s="47" t="str">
        <f>データ!$T$6</f>
        <v>-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88.21</v>
      </c>
      <c r="J10" s="46"/>
      <c r="K10" s="46"/>
      <c r="L10" s="46"/>
      <c r="M10" s="46"/>
      <c r="N10" s="46"/>
      <c r="O10" s="80"/>
      <c r="P10" s="47">
        <f>データ!$P$6</f>
        <v>96.73</v>
      </c>
      <c r="Q10" s="47"/>
      <c r="R10" s="47"/>
      <c r="S10" s="47"/>
      <c r="T10" s="47"/>
      <c r="U10" s="47"/>
      <c r="V10" s="47"/>
      <c r="W10" s="44">
        <f>データ!$Q$6</f>
        <v>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2618273</v>
      </c>
      <c r="AM10" s="44"/>
      <c r="AN10" s="44"/>
      <c r="AO10" s="44"/>
      <c r="AP10" s="44"/>
      <c r="AQ10" s="44"/>
      <c r="AR10" s="44"/>
      <c r="AS10" s="44"/>
      <c r="AT10" s="45">
        <f>データ!$V$6</f>
        <v>1334.2</v>
      </c>
      <c r="AU10" s="46"/>
      <c r="AV10" s="46"/>
      <c r="AW10" s="46"/>
      <c r="AX10" s="46"/>
      <c r="AY10" s="46"/>
      <c r="AZ10" s="46"/>
      <c r="BA10" s="46"/>
      <c r="BB10" s="47">
        <f>データ!$W$6</f>
        <v>1962.43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110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111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【107.62】</v>
      </c>
      <c r="F85" s="13" t="str">
        <f>データ!AS6</f>
        <v>【11.00】</v>
      </c>
      <c r="G85" s="13" t="str">
        <f>データ!BD6</f>
        <v>【318.90】</v>
      </c>
      <c r="H85" s="13" t="str">
        <f>データ!BO6</f>
        <v>【204.34】</v>
      </c>
      <c r="I85" s="13" t="str">
        <f>データ!BZ6</f>
        <v>【106.29】</v>
      </c>
      <c r="J85" s="13" t="str">
        <f>データ!CK6</f>
        <v>【77.75】</v>
      </c>
      <c r="K85" s="13" t="str">
        <f>データ!CV6</f>
        <v>【61.54】</v>
      </c>
      <c r="L85" s="13" t="str">
        <f>データ!DG6</f>
        <v>【100.31】</v>
      </c>
      <c r="M85" s="13" t="str">
        <f>データ!DR6</f>
        <v>【60.80】</v>
      </c>
      <c r="N85" s="13" t="str">
        <f>データ!EC6</f>
        <v>【38.24】</v>
      </c>
      <c r="O85" s="13" t="str">
        <f>データ!EN6</f>
        <v>【0.34】</v>
      </c>
    </row>
  </sheetData>
  <sheetProtection algorithmName="SHA-512" hashValue="Fm+TqzwS4mddOGH68CNcSDixVY501AEJ16WXB9bG9cfi4nnfDiN3lWn6QBo4p9SFGDr/Uk5l5hFcFT2pOXdS8Q==" saltValue="DV8zNMfXG8V5ID3fA/Q93A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349194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2</v>
      </c>
      <c r="H6" s="20" t="str">
        <f t="shared" si="3"/>
        <v>広島県　広島県水道広域連合企業団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用水供給事業</v>
      </c>
      <c r="L6" s="20" t="str">
        <f t="shared" si="3"/>
        <v>B</v>
      </c>
      <c r="M6" s="20" t="str">
        <f t="shared" si="3"/>
        <v>非設置</v>
      </c>
      <c r="N6" s="21" t="str">
        <f t="shared" si="3"/>
        <v>-</v>
      </c>
      <c r="O6" s="21">
        <f t="shared" si="3"/>
        <v>88.21</v>
      </c>
      <c r="P6" s="21">
        <f t="shared" si="3"/>
        <v>96.73</v>
      </c>
      <c r="Q6" s="21">
        <f t="shared" si="3"/>
        <v>0</v>
      </c>
      <c r="R6" s="21" t="str">
        <f t="shared" si="3"/>
        <v>-</v>
      </c>
      <c r="S6" s="21" t="str">
        <f t="shared" si="3"/>
        <v>-</v>
      </c>
      <c r="T6" s="21" t="str">
        <f t="shared" si="3"/>
        <v>-</v>
      </c>
      <c r="U6" s="21">
        <f t="shared" si="3"/>
        <v>2618273</v>
      </c>
      <c r="V6" s="21">
        <f t="shared" si="3"/>
        <v>1334.2</v>
      </c>
      <c r="W6" s="21">
        <f t="shared" si="3"/>
        <v>1962.43</v>
      </c>
      <c r="X6" s="22" t="str">
        <f>IF(X7="",NA(),X7)</f>
        <v>-</v>
      </c>
      <c r="Y6" s="22" t="str">
        <f t="shared" ref="Y6:AG6" si="4">IF(Y7="",NA(),Y7)</f>
        <v>-</v>
      </c>
      <c r="Z6" s="22" t="str">
        <f t="shared" si="4"/>
        <v>-</v>
      </c>
      <c r="AA6" s="22">
        <f t="shared" si="4"/>
        <v>113.32</v>
      </c>
      <c r="AB6" s="22">
        <f t="shared" si="4"/>
        <v>114.08</v>
      </c>
      <c r="AC6" s="22" t="str">
        <f t="shared" si="4"/>
        <v>-</v>
      </c>
      <c r="AD6" s="22" t="str">
        <f t="shared" si="4"/>
        <v>-</v>
      </c>
      <c r="AE6" s="22" t="str">
        <f t="shared" si="4"/>
        <v>-</v>
      </c>
      <c r="AF6" s="22">
        <f t="shared" si="4"/>
        <v>108.93</v>
      </c>
      <c r="AG6" s="22">
        <f t="shared" si="4"/>
        <v>107.62</v>
      </c>
      <c r="AH6" s="21" t="str">
        <f>IF(AH7="","",IF(AH7="-","【-】","【"&amp;SUBSTITUTE(TEXT(AH7,"#,##0.00"),"-","△")&amp;"】"))</f>
        <v>【107.62】</v>
      </c>
      <c r="AI6" s="22" t="str">
        <f>IF(AI7="",NA(),AI7)</f>
        <v>-</v>
      </c>
      <c r="AJ6" s="22" t="str">
        <f t="shared" ref="AJ6:AR6" si="5">IF(AJ7="",NA(),AJ7)</f>
        <v>-</v>
      </c>
      <c r="AK6" s="22" t="str">
        <f t="shared" si="5"/>
        <v>-</v>
      </c>
      <c r="AL6" s="21">
        <f t="shared" si="5"/>
        <v>0</v>
      </c>
      <c r="AM6" s="21">
        <f t="shared" si="5"/>
        <v>0</v>
      </c>
      <c r="AN6" s="22" t="str">
        <f t="shared" si="5"/>
        <v>-</v>
      </c>
      <c r="AO6" s="22" t="str">
        <f t="shared" si="5"/>
        <v>-</v>
      </c>
      <c r="AP6" s="22" t="str">
        <f t="shared" si="5"/>
        <v>-</v>
      </c>
      <c r="AQ6" s="22">
        <f t="shared" si="5"/>
        <v>8.48</v>
      </c>
      <c r="AR6" s="22">
        <f t="shared" si="5"/>
        <v>11</v>
      </c>
      <c r="AS6" s="21" t="str">
        <f>IF(AS7="","",IF(AS7="-","【-】","【"&amp;SUBSTITUTE(TEXT(AS7,"#,##0.00"),"-","△")&amp;"】"))</f>
        <v>【11.00】</v>
      </c>
      <c r="AT6" s="22" t="str">
        <f>IF(AT7="",NA(),AT7)</f>
        <v>-</v>
      </c>
      <c r="AU6" s="22" t="str">
        <f t="shared" ref="AU6:BC6" si="6">IF(AU7="",NA(),AU7)</f>
        <v>-</v>
      </c>
      <c r="AV6" s="22" t="str">
        <f t="shared" si="6"/>
        <v>-</v>
      </c>
      <c r="AW6" s="22">
        <f t="shared" si="6"/>
        <v>395.15</v>
      </c>
      <c r="AX6" s="22">
        <f t="shared" si="6"/>
        <v>346.88</v>
      </c>
      <c r="AY6" s="22" t="str">
        <f t="shared" si="6"/>
        <v>-</v>
      </c>
      <c r="AZ6" s="22" t="str">
        <f t="shared" si="6"/>
        <v>-</v>
      </c>
      <c r="BA6" s="22" t="str">
        <f t="shared" si="6"/>
        <v>-</v>
      </c>
      <c r="BB6" s="22">
        <f t="shared" si="6"/>
        <v>303.10000000000002</v>
      </c>
      <c r="BC6" s="22">
        <f t="shared" si="6"/>
        <v>318.89999999999998</v>
      </c>
      <c r="BD6" s="21" t="str">
        <f>IF(BD7="","",IF(BD7="-","【-】","【"&amp;SUBSTITUTE(TEXT(BD7,"#,##0.00"),"-","△")&amp;"】"))</f>
        <v>【318.90】</v>
      </c>
      <c r="BE6" s="22" t="str">
        <f>IF(BE7="",NA(),BE7)</f>
        <v>-</v>
      </c>
      <c r="BF6" s="22" t="str">
        <f t="shared" ref="BF6:BN6" si="7">IF(BF7="",NA(),BF7)</f>
        <v>-</v>
      </c>
      <c r="BG6" s="22" t="str">
        <f t="shared" si="7"/>
        <v>-</v>
      </c>
      <c r="BH6" s="22">
        <f t="shared" si="7"/>
        <v>135.54</v>
      </c>
      <c r="BI6" s="22">
        <f t="shared" si="7"/>
        <v>116.88</v>
      </c>
      <c r="BJ6" s="22" t="str">
        <f t="shared" si="7"/>
        <v>-</v>
      </c>
      <c r="BK6" s="22" t="str">
        <f t="shared" si="7"/>
        <v>-</v>
      </c>
      <c r="BL6" s="22" t="str">
        <f t="shared" si="7"/>
        <v>-</v>
      </c>
      <c r="BM6" s="22">
        <f t="shared" si="7"/>
        <v>210.83</v>
      </c>
      <c r="BN6" s="22">
        <f t="shared" si="7"/>
        <v>204.34</v>
      </c>
      <c r="BO6" s="21" t="str">
        <f>IF(BO7="","",IF(BO7="-","【-】","【"&amp;SUBSTITUTE(TEXT(BO7,"#,##0.00"),"-","△")&amp;"】"))</f>
        <v>【204.34】</v>
      </c>
      <c r="BP6" s="22" t="str">
        <f>IF(BP7="",NA(),BP7)</f>
        <v>-</v>
      </c>
      <c r="BQ6" s="22" t="str">
        <f t="shared" ref="BQ6:BY6" si="8">IF(BQ7="",NA(),BQ7)</f>
        <v>-</v>
      </c>
      <c r="BR6" s="22" t="str">
        <f t="shared" si="8"/>
        <v>-</v>
      </c>
      <c r="BS6" s="22">
        <f t="shared" si="8"/>
        <v>109.6</v>
      </c>
      <c r="BT6" s="22">
        <f t="shared" si="8"/>
        <v>110.95</v>
      </c>
      <c r="BU6" s="22" t="str">
        <f t="shared" si="8"/>
        <v>-</v>
      </c>
      <c r="BV6" s="22" t="str">
        <f t="shared" si="8"/>
        <v>-</v>
      </c>
      <c r="BW6" s="22" t="str">
        <f t="shared" si="8"/>
        <v>-</v>
      </c>
      <c r="BX6" s="22">
        <f t="shared" si="8"/>
        <v>107.7</v>
      </c>
      <c r="BY6" s="22">
        <f t="shared" si="8"/>
        <v>106.29</v>
      </c>
      <c r="BZ6" s="21" t="str">
        <f>IF(BZ7="","",IF(BZ7="-","【-】","【"&amp;SUBSTITUTE(TEXT(BZ7,"#,##0.00"),"-","△")&amp;"】"))</f>
        <v>【106.29】</v>
      </c>
      <c r="CA6" s="22" t="str">
        <f>IF(CA7="",NA(),CA7)</f>
        <v>-</v>
      </c>
      <c r="CB6" s="22" t="str">
        <f t="shared" ref="CB6:CJ6" si="9">IF(CB7="",NA(),CB7)</f>
        <v>-</v>
      </c>
      <c r="CC6" s="22" t="str">
        <f t="shared" si="9"/>
        <v>-</v>
      </c>
      <c r="CD6" s="22">
        <f t="shared" si="9"/>
        <v>103.44</v>
      </c>
      <c r="CE6" s="22">
        <f t="shared" si="9"/>
        <v>102.25</v>
      </c>
      <c r="CF6" s="22" t="str">
        <f t="shared" si="9"/>
        <v>-</v>
      </c>
      <c r="CG6" s="22" t="str">
        <f t="shared" si="9"/>
        <v>-</v>
      </c>
      <c r="CH6" s="22" t="str">
        <f t="shared" si="9"/>
        <v>-</v>
      </c>
      <c r="CI6" s="22">
        <f t="shared" si="9"/>
        <v>76.25</v>
      </c>
      <c r="CJ6" s="22">
        <f t="shared" si="9"/>
        <v>77.75</v>
      </c>
      <c r="CK6" s="21" t="str">
        <f>IF(CK7="","",IF(CK7="-","【-】","【"&amp;SUBSTITUTE(TEXT(CK7,"#,##0.00"),"-","△")&amp;"】"))</f>
        <v>【77.75】</v>
      </c>
      <c r="CL6" s="22" t="str">
        <f>IF(CL7="",NA(),CL7)</f>
        <v>-</v>
      </c>
      <c r="CM6" s="22" t="str">
        <f t="shared" ref="CM6:CU6" si="10">IF(CM7="",NA(),CM7)</f>
        <v>-</v>
      </c>
      <c r="CN6" s="22" t="str">
        <f t="shared" si="10"/>
        <v>-</v>
      </c>
      <c r="CO6" s="22">
        <f t="shared" si="10"/>
        <v>48.25</v>
      </c>
      <c r="CP6" s="22">
        <f t="shared" si="10"/>
        <v>47.88</v>
      </c>
      <c r="CQ6" s="22" t="str">
        <f t="shared" si="10"/>
        <v>-</v>
      </c>
      <c r="CR6" s="22" t="str">
        <f t="shared" si="10"/>
        <v>-</v>
      </c>
      <c r="CS6" s="22" t="str">
        <f t="shared" si="10"/>
        <v>-</v>
      </c>
      <c r="CT6" s="22">
        <f t="shared" si="10"/>
        <v>61.63</v>
      </c>
      <c r="CU6" s="22">
        <f t="shared" si="10"/>
        <v>61.54</v>
      </c>
      <c r="CV6" s="21" t="str">
        <f>IF(CV7="","",IF(CV7="-","【-】","【"&amp;SUBSTITUTE(TEXT(CV7,"#,##0.00"),"-","△")&amp;"】"))</f>
        <v>【61.54】</v>
      </c>
      <c r="CW6" s="22" t="str">
        <f>IF(CW7="",NA(),CW7)</f>
        <v>-</v>
      </c>
      <c r="CX6" s="22" t="str">
        <f t="shared" ref="CX6:DF6" si="11">IF(CX7="",NA(),CX7)</f>
        <v>-</v>
      </c>
      <c r="CY6" s="22" t="str">
        <f t="shared" si="11"/>
        <v>-</v>
      </c>
      <c r="CZ6" s="22">
        <f t="shared" si="11"/>
        <v>100</v>
      </c>
      <c r="DA6" s="22">
        <f t="shared" si="11"/>
        <v>100</v>
      </c>
      <c r="DB6" s="22" t="str">
        <f t="shared" si="11"/>
        <v>-</v>
      </c>
      <c r="DC6" s="22" t="str">
        <f t="shared" si="11"/>
        <v>-</v>
      </c>
      <c r="DD6" s="22" t="str">
        <f t="shared" si="11"/>
        <v>-</v>
      </c>
      <c r="DE6" s="22">
        <f t="shared" si="11"/>
        <v>100.36</v>
      </c>
      <c r="DF6" s="22">
        <f t="shared" si="11"/>
        <v>100.31</v>
      </c>
      <c r="DG6" s="21" t="str">
        <f>IF(DG7="","",IF(DG7="-","【-】","【"&amp;SUBSTITUTE(TEXT(DG7,"#,##0.00"),"-","△")&amp;"】"))</f>
        <v>【100.31】</v>
      </c>
      <c r="DH6" s="22" t="str">
        <f>IF(DH7="",NA(),DH7)</f>
        <v>-</v>
      </c>
      <c r="DI6" s="22" t="str">
        <f t="shared" ref="DI6:DQ6" si="12">IF(DI7="",NA(),DI7)</f>
        <v>-</v>
      </c>
      <c r="DJ6" s="22" t="str">
        <f t="shared" si="12"/>
        <v>-</v>
      </c>
      <c r="DK6" s="22">
        <f t="shared" si="12"/>
        <v>64.91</v>
      </c>
      <c r="DL6" s="22">
        <f t="shared" si="12"/>
        <v>65.91</v>
      </c>
      <c r="DM6" s="22" t="str">
        <f t="shared" si="12"/>
        <v>-</v>
      </c>
      <c r="DN6" s="22" t="str">
        <f t="shared" si="12"/>
        <v>-</v>
      </c>
      <c r="DO6" s="22" t="str">
        <f t="shared" si="12"/>
        <v>-</v>
      </c>
      <c r="DP6" s="22">
        <f t="shared" si="12"/>
        <v>60.24</v>
      </c>
      <c r="DQ6" s="22">
        <f t="shared" si="12"/>
        <v>60.8</v>
      </c>
      <c r="DR6" s="21" t="str">
        <f>IF(DR7="","",IF(DR7="-","【-】","【"&amp;SUBSTITUTE(TEXT(DR7,"#,##0.00"),"-","△")&amp;"】"))</f>
        <v>【60.80】</v>
      </c>
      <c r="DS6" s="22" t="str">
        <f>IF(DS7="",NA(),DS7)</f>
        <v>-</v>
      </c>
      <c r="DT6" s="22" t="str">
        <f t="shared" ref="DT6:EB6" si="13">IF(DT7="",NA(),DT7)</f>
        <v>-</v>
      </c>
      <c r="DU6" s="22" t="str">
        <f t="shared" si="13"/>
        <v>-</v>
      </c>
      <c r="DV6" s="22">
        <f t="shared" si="13"/>
        <v>57.2</v>
      </c>
      <c r="DW6" s="22">
        <f t="shared" si="13"/>
        <v>59.53</v>
      </c>
      <c r="DX6" s="22" t="str">
        <f t="shared" si="13"/>
        <v>-</v>
      </c>
      <c r="DY6" s="22" t="str">
        <f t="shared" si="13"/>
        <v>-</v>
      </c>
      <c r="DZ6" s="22" t="str">
        <f t="shared" si="13"/>
        <v>-</v>
      </c>
      <c r="EA6" s="22">
        <f t="shared" si="13"/>
        <v>34.479999999999997</v>
      </c>
      <c r="EB6" s="22">
        <f t="shared" si="13"/>
        <v>38.24</v>
      </c>
      <c r="EC6" s="21" t="str">
        <f>IF(EC7="","",IF(EC7="-","【-】","【"&amp;SUBSTITUTE(TEXT(EC7,"#,##0.00"),"-","△")&amp;"】"))</f>
        <v>【38.24】</v>
      </c>
      <c r="ED6" s="22" t="str">
        <f>IF(ED7="",NA(),ED7)</f>
        <v>-</v>
      </c>
      <c r="EE6" s="22" t="str">
        <f t="shared" ref="EE6:EM6" si="14">IF(EE7="",NA(),EE7)</f>
        <v>-</v>
      </c>
      <c r="EF6" s="22" t="str">
        <f t="shared" si="14"/>
        <v>-</v>
      </c>
      <c r="EG6" s="22">
        <f t="shared" si="14"/>
        <v>0.45</v>
      </c>
      <c r="EH6" s="22">
        <f t="shared" si="14"/>
        <v>0.61</v>
      </c>
      <c r="EI6" s="22" t="str">
        <f t="shared" si="14"/>
        <v>-</v>
      </c>
      <c r="EJ6" s="22" t="str">
        <f t="shared" si="14"/>
        <v>-</v>
      </c>
      <c r="EK6" s="22" t="str">
        <f t="shared" si="14"/>
        <v>-</v>
      </c>
      <c r="EL6" s="22">
        <f t="shared" si="14"/>
        <v>0.27</v>
      </c>
      <c r="EM6" s="22">
        <f t="shared" si="14"/>
        <v>0.34</v>
      </c>
      <c r="EN6" s="21" t="str">
        <f>IF(EN7="","",IF(EN7="-","【-】","【"&amp;SUBSTITUTE(TEXT(EN7,"#,##0.00"),"-","△")&amp;"】"))</f>
        <v>【0.34】</v>
      </c>
    </row>
    <row r="7" spans="1:144" s="23" customFormat="1" x14ac:dyDescent="0.2">
      <c r="A7" s="15"/>
      <c r="B7" s="24">
        <v>2024</v>
      </c>
      <c r="C7" s="24">
        <v>349194</v>
      </c>
      <c r="D7" s="24">
        <v>46</v>
      </c>
      <c r="E7" s="24">
        <v>1</v>
      </c>
      <c r="F7" s="24">
        <v>0</v>
      </c>
      <c r="G7" s="24">
        <v>2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88.21</v>
      </c>
      <c r="P7" s="25">
        <v>96.73</v>
      </c>
      <c r="Q7" s="25">
        <v>0</v>
      </c>
      <c r="R7" s="25" t="s">
        <v>99</v>
      </c>
      <c r="S7" s="25" t="s">
        <v>99</v>
      </c>
      <c r="T7" s="25" t="s">
        <v>99</v>
      </c>
      <c r="U7" s="25">
        <v>2618273</v>
      </c>
      <c r="V7" s="25">
        <v>1334.2</v>
      </c>
      <c r="W7" s="25">
        <v>1962.43</v>
      </c>
      <c r="X7" s="25" t="s">
        <v>99</v>
      </c>
      <c r="Y7" s="25" t="s">
        <v>99</v>
      </c>
      <c r="Z7" s="25" t="s">
        <v>99</v>
      </c>
      <c r="AA7" s="25">
        <v>113.32</v>
      </c>
      <c r="AB7" s="25">
        <v>114.08</v>
      </c>
      <c r="AC7" s="25" t="s">
        <v>99</v>
      </c>
      <c r="AD7" s="25" t="s">
        <v>99</v>
      </c>
      <c r="AE7" s="25" t="s">
        <v>99</v>
      </c>
      <c r="AF7" s="25">
        <v>108.93</v>
      </c>
      <c r="AG7" s="25">
        <v>107.62</v>
      </c>
      <c r="AH7" s="25">
        <v>107.62</v>
      </c>
      <c r="AI7" s="25" t="s">
        <v>99</v>
      </c>
      <c r="AJ7" s="25" t="s">
        <v>99</v>
      </c>
      <c r="AK7" s="25" t="s">
        <v>99</v>
      </c>
      <c r="AL7" s="25">
        <v>0</v>
      </c>
      <c r="AM7" s="25">
        <v>0</v>
      </c>
      <c r="AN7" s="25" t="s">
        <v>99</v>
      </c>
      <c r="AO7" s="25" t="s">
        <v>99</v>
      </c>
      <c r="AP7" s="25" t="s">
        <v>99</v>
      </c>
      <c r="AQ7" s="25">
        <v>8.48</v>
      </c>
      <c r="AR7" s="25">
        <v>11</v>
      </c>
      <c r="AS7" s="25">
        <v>11</v>
      </c>
      <c r="AT7" s="25" t="s">
        <v>99</v>
      </c>
      <c r="AU7" s="25" t="s">
        <v>99</v>
      </c>
      <c r="AV7" s="25" t="s">
        <v>99</v>
      </c>
      <c r="AW7" s="25">
        <v>395.15</v>
      </c>
      <c r="AX7" s="25">
        <v>346.88</v>
      </c>
      <c r="AY7" s="25" t="s">
        <v>99</v>
      </c>
      <c r="AZ7" s="25" t="s">
        <v>99</v>
      </c>
      <c r="BA7" s="25" t="s">
        <v>99</v>
      </c>
      <c r="BB7" s="25">
        <v>303.10000000000002</v>
      </c>
      <c r="BC7" s="25">
        <v>318.89999999999998</v>
      </c>
      <c r="BD7" s="25">
        <v>318.89999999999998</v>
      </c>
      <c r="BE7" s="25" t="s">
        <v>99</v>
      </c>
      <c r="BF7" s="25" t="s">
        <v>99</v>
      </c>
      <c r="BG7" s="25" t="s">
        <v>99</v>
      </c>
      <c r="BH7" s="25">
        <v>135.54</v>
      </c>
      <c r="BI7" s="25">
        <v>116.88</v>
      </c>
      <c r="BJ7" s="25" t="s">
        <v>99</v>
      </c>
      <c r="BK7" s="25" t="s">
        <v>99</v>
      </c>
      <c r="BL7" s="25" t="s">
        <v>99</v>
      </c>
      <c r="BM7" s="25">
        <v>210.83</v>
      </c>
      <c r="BN7" s="25">
        <v>204.34</v>
      </c>
      <c r="BO7" s="25">
        <v>204.34</v>
      </c>
      <c r="BP7" s="25" t="s">
        <v>99</v>
      </c>
      <c r="BQ7" s="25" t="s">
        <v>99</v>
      </c>
      <c r="BR7" s="25" t="s">
        <v>99</v>
      </c>
      <c r="BS7" s="25">
        <v>109.6</v>
      </c>
      <c r="BT7" s="25">
        <v>110.95</v>
      </c>
      <c r="BU7" s="25" t="s">
        <v>99</v>
      </c>
      <c r="BV7" s="25" t="s">
        <v>99</v>
      </c>
      <c r="BW7" s="25" t="s">
        <v>99</v>
      </c>
      <c r="BX7" s="25">
        <v>107.7</v>
      </c>
      <c r="BY7" s="25">
        <v>106.29</v>
      </c>
      <c r="BZ7" s="25">
        <v>106.29</v>
      </c>
      <c r="CA7" s="25" t="s">
        <v>99</v>
      </c>
      <c r="CB7" s="25" t="s">
        <v>99</v>
      </c>
      <c r="CC7" s="25" t="s">
        <v>99</v>
      </c>
      <c r="CD7" s="25">
        <v>103.44</v>
      </c>
      <c r="CE7" s="25">
        <v>102.25</v>
      </c>
      <c r="CF7" s="25" t="s">
        <v>99</v>
      </c>
      <c r="CG7" s="25" t="s">
        <v>99</v>
      </c>
      <c r="CH7" s="25" t="s">
        <v>99</v>
      </c>
      <c r="CI7" s="25">
        <v>76.25</v>
      </c>
      <c r="CJ7" s="25">
        <v>77.75</v>
      </c>
      <c r="CK7" s="25">
        <v>77.75</v>
      </c>
      <c r="CL7" s="25" t="s">
        <v>99</v>
      </c>
      <c r="CM7" s="25" t="s">
        <v>99</v>
      </c>
      <c r="CN7" s="25" t="s">
        <v>99</v>
      </c>
      <c r="CO7" s="25">
        <v>48.25</v>
      </c>
      <c r="CP7" s="25">
        <v>47.88</v>
      </c>
      <c r="CQ7" s="25" t="s">
        <v>99</v>
      </c>
      <c r="CR7" s="25" t="s">
        <v>99</v>
      </c>
      <c r="CS7" s="25" t="s">
        <v>99</v>
      </c>
      <c r="CT7" s="25">
        <v>61.63</v>
      </c>
      <c r="CU7" s="25">
        <v>61.54</v>
      </c>
      <c r="CV7" s="25">
        <v>61.54</v>
      </c>
      <c r="CW7" s="25" t="s">
        <v>99</v>
      </c>
      <c r="CX7" s="25" t="s">
        <v>99</v>
      </c>
      <c r="CY7" s="25" t="s">
        <v>99</v>
      </c>
      <c r="CZ7" s="25">
        <v>100</v>
      </c>
      <c r="DA7" s="25">
        <v>100</v>
      </c>
      <c r="DB7" s="25" t="s">
        <v>99</v>
      </c>
      <c r="DC7" s="25" t="s">
        <v>99</v>
      </c>
      <c r="DD7" s="25" t="s">
        <v>99</v>
      </c>
      <c r="DE7" s="25">
        <v>100.36</v>
      </c>
      <c r="DF7" s="25">
        <v>100.31</v>
      </c>
      <c r="DG7" s="25">
        <v>100.31</v>
      </c>
      <c r="DH7" s="25" t="s">
        <v>99</v>
      </c>
      <c r="DI7" s="25" t="s">
        <v>99</v>
      </c>
      <c r="DJ7" s="25" t="s">
        <v>99</v>
      </c>
      <c r="DK7" s="25">
        <v>64.91</v>
      </c>
      <c r="DL7" s="25">
        <v>65.91</v>
      </c>
      <c r="DM7" s="25" t="s">
        <v>99</v>
      </c>
      <c r="DN7" s="25" t="s">
        <v>99</v>
      </c>
      <c r="DO7" s="25" t="s">
        <v>99</v>
      </c>
      <c r="DP7" s="25">
        <v>60.24</v>
      </c>
      <c r="DQ7" s="25">
        <v>60.8</v>
      </c>
      <c r="DR7" s="25">
        <v>60.8</v>
      </c>
      <c r="DS7" s="25" t="s">
        <v>99</v>
      </c>
      <c r="DT7" s="25" t="s">
        <v>99</v>
      </c>
      <c r="DU7" s="25" t="s">
        <v>99</v>
      </c>
      <c r="DV7" s="25">
        <v>57.2</v>
      </c>
      <c r="DW7" s="25">
        <v>59.53</v>
      </c>
      <c r="DX7" s="25" t="s">
        <v>99</v>
      </c>
      <c r="DY7" s="25" t="s">
        <v>99</v>
      </c>
      <c r="DZ7" s="25" t="s">
        <v>99</v>
      </c>
      <c r="EA7" s="25">
        <v>34.479999999999997</v>
      </c>
      <c r="EB7" s="25">
        <v>38.24</v>
      </c>
      <c r="EC7" s="25">
        <v>38.24</v>
      </c>
      <c r="ED7" s="25" t="s">
        <v>99</v>
      </c>
      <c r="EE7" s="25" t="s">
        <v>99</v>
      </c>
      <c r="EF7" s="25" t="s">
        <v>99</v>
      </c>
      <c r="EG7" s="25">
        <v>0.45</v>
      </c>
      <c r="EH7" s="25">
        <v>0.61</v>
      </c>
      <c r="EI7" s="25" t="s">
        <v>99</v>
      </c>
      <c r="EJ7" s="25" t="s">
        <v>99</v>
      </c>
      <c r="EK7" s="25" t="s">
        <v>99</v>
      </c>
      <c r="EL7" s="25">
        <v>0.27</v>
      </c>
      <c r="EM7" s="25">
        <v>0.34</v>
      </c>
      <c r="EN7" s="25">
        <v>0.34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108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32c9f7-8932-4d07-b49b-91c8a1e26893" xsi:nil="true"/>
    <lcf76f155ced4ddcb4097134ff3c332f xmlns="96f7774a-1fa4-49d3-a956-75b9c85e9b43">
      <Terms xmlns="http://schemas.microsoft.com/office/infopath/2007/PartnerControls"/>
    </lcf76f155ced4ddcb4097134ff3c332f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9D076A56-3BF5-4644-A880-C41733A16E6E}"/>
</file>

<file path=customXml/itemProps2.xml><?xml version="1.0" encoding="utf-8"?>
<ds:datastoreItem xmlns:ds="http://schemas.openxmlformats.org/officeDocument/2006/customXml" ds:itemID="{9FF7C895-F3AE-45B4-9109-56B1CF99B4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4682A-436B-4465-B8B9-3E004D1070B5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  <ds:schemaRef ds:uri="df76124f-2728-4d8a-86fb-3adf4e0c7c43"/>
    <ds:schemaRef ds:uri="63ac88e6-d03d-4165-b8a1-2d0d49467175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921b325f-326c-4cbd-afbc-f7cbfa76d316}" enabled="1" method="Privileged" siteId="{b2d69f34-40d5-4daa-a941-64d1ed016f7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2025-12-12T09:21:51Z</dcterms:created>
  <dcterms:modified xsi:type="dcterms:W3CDTF">2026-01-29T23:50:55Z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