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中山健太郎\Desktop\新しいフォルダー (31)\新しいフォルダー\"/>
    </mc:Choice>
  </mc:AlternateContent>
  <xr:revisionPtr revIDLastSave="0" documentId="13_ncr:1_{A98BD632-67A7-485B-802A-1C79245BB69E}" xr6:coauthVersionLast="47" xr6:coauthVersionMax="47" xr10:uidLastSave="{00000000-0000-0000-0000-000000000000}"/>
  <workbookProtection workbookAlgorithmName="SHA-512" workbookHashValue="/O+qAyJL1ipVUaV4y7r+aM74rVuWZnuboGk0tQa7vCXPMjxocPRFgYOaFGxGrj2CCIWiqJJ7ajRk6hcvH1xGKg==" workbookSaltValue="ES/VmfiishofsfjWNPQ5GA==" workbookSpinCount="100000" lockStructure="1"/>
  <bookViews>
    <workbookView xWindow="33540" yWindow="3912" windowWidth="17280" windowHeight="88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AL8"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alcChain>
</file>

<file path=xl/sharedStrings.xml><?xml version="1.0" encoding="utf-8"?>
<sst xmlns="http://schemas.openxmlformats.org/spreadsheetml/2006/main" count="297" uniqueCount="113">
  <si>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</si>
  <si>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</si>
  <si>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</si>
  <si>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</si>
  <si>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</si>
  <si>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</si>
  <si>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</si>
  <si>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</si>
  <si>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</si>
  <si>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</si>
  <si>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</si>
  <si>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</si>
  <si>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</si>
  <si>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</si>
  <si>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</si>
  <si>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</si>
  <si>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</si>
  <si>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</si>
  <si>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</si>
  <si>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</si>
  <si>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</si>
  <si>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</si>
  <si>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</si>
  <si>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</si>
  <si>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</si>
  <si>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</si>
  <si>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</si>
  <si>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</si>
  <si>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</si>
  <si>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</si>
  <si>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</si>
  <si>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</si>
  <si>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</si>
  <si>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</si>
  <si>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</si>
  <si>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</si>
  <si>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</si>
  <si>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</si>
  <si>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</si>
  <si>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</si>
  <si>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</si>
  <si>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</si>
  <si>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</si>
  <si>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</si>
  <si>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</si>
  <si>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</si>
  <si>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</si>
  <si>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</si>
  <si>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</si>
  <si>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</si>
  <si>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</si>
  <si>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</si>
  <si>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</si>
  <si>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</si>
  <si>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</si>
  <si>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</si>
  <si>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</si>
  <si>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</si>
  <si>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</si>
  <si>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</si>
  <si>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</si>
  <si>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</si>
  <si>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</si>
  <si>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</si>
  <si>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</si>
  <si>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</si>
  <si>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</si>
  <si>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</si>
  <si>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</si>
  <si>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</si>
  <si>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</si>
  <si>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</si>
  <si>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</si>
  <si>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</si>
  <si>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</si>
  <si>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</si>
  <si>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</si>
  <si>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</si>
  <si>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</si>
  <si>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</si>
  <si>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</si>
  <si>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</si>
  <si>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</si>
  <si>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</si>
  <si>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</si>
  <si>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</si>
  <si>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</si>
  <si>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</si>
  <si>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</si>
  <si>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</si>
  <si>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</si>
  <si>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</si>
  <si>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</si>
  <si>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広島県水道広域連合企業団</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</si>
  <si>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</si>
  <si>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</si>
  <si>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</si>
  <si>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</si>
  <si>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</si>
  <si>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</si>
  <si>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</si>
  <si>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</si>
  <si>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</si>
  <si>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</si>
  <si>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</si>
  <si>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</si>
  <si>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</si>
  <si>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</si>
  <si>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</si>
  <si>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</si>
  <si>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【①経常収支比率、⑤料金回収率】
　物価上昇等による費用の増加により、経常収支比率は減少しているものの、健全経営の水準となる100％を上回っている。また料金回収率は100%を下回っており、一般会計からの繰入に依存した構造になっている。
【②累積欠損金比率】
 令和５年度から公営企業会計の適用に伴う会計整理により欠損金が発生している。令和６年度は経常収支が黒字となったことから、累積欠損金が減少したため、累積欠損金比率は改善されている。
【③流動比率】
　短期債務に対し支払可能な現金等の保有状況を示す流動比率は100%を上回り、支払能力を確保している。
【④企業債残高対給水収益比率】
　他団体と比べ投資を抑えているため、企業債の借入が少なく、企業債残高対給水収益比率は類似団体平均値（以下「平均値」という。）を下回っている。
【⑥給水原価】
　給水原価は平均値を上回っている。これは、物価上昇のほか、浄水場が点在するなど、地勢的に費用がかかるためである。
【⑦施設利用率】
　施設利用率は、浄水場が点在するなど施設効率が悪く、平均値を下回っている。
【⑧有収率】
　有収率は、平均値を上回っており、施設の稼働状況が収益に反映できている。</t>
    <phoneticPr fontId="4"/>
  </si>
  <si>
    <t>　簡易水道事業の経常収支比率は100％を上回っているものの、一般会計からの繰入金に依存している構造である。
　また、社会情勢の変化に伴い、資材価格の高騰や工事費等の費用が大幅に増加するなど、今後、一層厳しい経営状況が見込まれる。
　本水道企業団では、中長期的な収支見通しなどを勘案しつつ、統合のスケールメリットを活かし、施設の最適化や更新、コスト縮減を図るなどして、効率的な事業運営を進めていく。</t>
    <rPh sb="1" eb="7">
      <t>カンイスイドウジギョウ</t>
    </rPh>
    <rPh sb="30" eb="34">
      <t>イッパンカイケイ</t>
    </rPh>
    <rPh sb="37" eb="40">
      <t>クリイレキン</t>
    </rPh>
    <rPh sb="41" eb="43">
      <t>イゾン</t>
    </rPh>
    <rPh sb="47" eb="49">
      <t>コウゾウ</t>
    </rPh>
    <phoneticPr fontId="4"/>
  </si>
  <si>
    <t>【①有形固定資産減価償却率】
　有形固定資産減価償却率は平均値を上回っており、資産の老朽化が進んでいるが、前年度と比較して減少傾向にあり、広域化に伴う投資などの効果が現れ始めている。
【②管路経年化率】
　近年に布設した管路が多いため、管路経年化率は平均値を下回っている。しかし、管路の老朽化は着実に進んでいるため、今後計画的に耐震管に更新し、老朽化の改善と強靱化を図っていく必要がある。
【③管路更新率】
　管路更新率は、平均値を下回っており、今後は上下水道耐震化計画に則り、計画的に耐震管に更新していく。</t>
    <rPh sb="39" eb="41">
      <t>シサン</t>
    </rPh>
    <rPh sb="53" eb="56">
      <t>ゼンネンド</t>
    </rPh>
    <rPh sb="57" eb="59">
      <t>ヒカク</t>
    </rPh>
    <rPh sb="61" eb="63">
      <t>ゲンショウ</t>
    </rPh>
    <rPh sb="63" eb="65">
      <t>ケイコウ</t>
    </rPh>
    <rPh sb="69" eb="72">
      <t>コウイキカ</t>
    </rPh>
    <rPh sb="73" eb="74">
      <t>トモナ</t>
    </rPh>
    <rPh sb="75" eb="77">
      <t>トウシ</t>
    </rPh>
    <rPh sb="80" eb="82">
      <t>コウカ</t>
    </rPh>
    <rPh sb="83" eb="84">
      <t>アラワ</t>
    </rPh>
    <rPh sb="85" eb="86">
      <t>ハジ</t>
    </rPh>
    <rPh sb="216" eb="217">
      <t>シタ</t>
    </rPh>
    <rPh sb="223" eb="225">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</si>
</sst>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0.84</c:v>
                </c:pt>
                <c:pt idx="4">
                  <c:v>7.0000000000000007E-2</c:v>
                </c:pt>
              </c:numCache>
            </c:numRef>
          </c:val>
          <c:extLst>
            <c:ext xmlns:c16="http://schemas.microsoft.com/office/drawing/2014/chart" uri="{C3380CC4-5D6E-409C-BE32-E72D297353CC}">
              <c16:uniqueId val="{00000000-F00A-4ACD-9CFD-2302AA8AEEC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0.49</c:v>
                </c:pt>
                <c:pt idx="4">
                  <c:v>0.32</c:v>
                </c:pt>
              </c:numCache>
            </c:numRef>
          </c:val>
          <c:smooth val="0"/>
          <c:extLst>
            <c:ext xmlns:c16="http://schemas.microsoft.com/office/drawing/2014/chart" uri="{C3380CC4-5D6E-409C-BE32-E72D297353CC}">
              <c16:uniqueId val="{00000001-F00A-4ACD-9CFD-2302AA8AEEC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46.13</c:v>
                </c:pt>
                <c:pt idx="4">
                  <c:v>50.04</c:v>
                </c:pt>
              </c:numCache>
            </c:numRef>
          </c:val>
          <c:extLst>
            <c:ext xmlns:c16="http://schemas.microsoft.com/office/drawing/2014/chart" uri="{C3380CC4-5D6E-409C-BE32-E72D297353CC}">
              <c16:uniqueId val="{00000000-6271-4DEC-B951-635BD7F390B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53.4</c:v>
                </c:pt>
                <c:pt idx="4">
                  <c:v>54.69</c:v>
                </c:pt>
              </c:numCache>
            </c:numRef>
          </c:val>
          <c:smooth val="0"/>
          <c:extLst>
            <c:ext xmlns:c16="http://schemas.microsoft.com/office/drawing/2014/chart" uri="{C3380CC4-5D6E-409C-BE32-E72D297353CC}">
              <c16:uniqueId val="{00000001-6271-4DEC-B951-635BD7F390B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90.68</c:v>
                </c:pt>
                <c:pt idx="4">
                  <c:v>90.69</c:v>
                </c:pt>
              </c:numCache>
            </c:numRef>
          </c:val>
          <c:extLst>
            <c:ext xmlns:c16="http://schemas.microsoft.com/office/drawing/2014/chart" uri="{C3380CC4-5D6E-409C-BE32-E72D297353CC}">
              <c16:uniqueId val="{00000000-31DC-43CD-B964-E4E356FAD35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72.53</c:v>
                </c:pt>
                <c:pt idx="4">
                  <c:v>71.44</c:v>
                </c:pt>
              </c:numCache>
            </c:numRef>
          </c:val>
          <c:smooth val="0"/>
          <c:extLst>
            <c:ext xmlns:c16="http://schemas.microsoft.com/office/drawing/2014/chart" uri="{C3380CC4-5D6E-409C-BE32-E72D297353CC}">
              <c16:uniqueId val="{00000001-31DC-43CD-B964-E4E356FAD35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116.87</c:v>
                </c:pt>
                <c:pt idx="4">
                  <c:v>111.75</c:v>
                </c:pt>
              </c:numCache>
            </c:numRef>
          </c:val>
          <c:extLst>
            <c:ext xmlns:c16="http://schemas.microsoft.com/office/drawing/2014/chart" uri="{C3380CC4-5D6E-409C-BE32-E72D297353CC}">
              <c16:uniqueId val="{00000000-D9B2-4BD0-9A73-259953F53D7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103.1</c:v>
                </c:pt>
                <c:pt idx="4">
                  <c:v>101.77</c:v>
                </c:pt>
              </c:numCache>
            </c:numRef>
          </c:val>
          <c:smooth val="0"/>
          <c:extLst>
            <c:ext xmlns:c16="http://schemas.microsoft.com/office/drawing/2014/chart" uri="{C3380CC4-5D6E-409C-BE32-E72D297353CC}">
              <c16:uniqueId val="{00000001-D9B2-4BD0-9A73-259953F53D7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51.65</c:v>
                </c:pt>
                <c:pt idx="4">
                  <c:v>49.12</c:v>
                </c:pt>
              </c:numCache>
            </c:numRef>
          </c:val>
          <c:extLst>
            <c:ext xmlns:c16="http://schemas.microsoft.com/office/drawing/2014/chart" uri="{C3380CC4-5D6E-409C-BE32-E72D297353CC}">
              <c16:uniqueId val="{00000000-0FC2-4598-B902-A55A2B7CCA8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40.46</c:v>
                </c:pt>
                <c:pt idx="4">
                  <c:v>37.1</c:v>
                </c:pt>
              </c:numCache>
            </c:numRef>
          </c:val>
          <c:smooth val="0"/>
          <c:extLst>
            <c:ext xmlns:c16="http://schemas.microsoft.com/office/drawing/2014/chart" uri="{C3380CC4-5D6E-409C-BE32-E72D297353CC}">
              <c16:uniqueId val="{00000001-0FC2-4598-B902-A55A2B7CCA8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15.95</c:v>
                </c:pt>
                <c:pt idx="4">
                  <c:v>15.95</c:v>
                </c:pt>
              </c:numCache>
            </c:numRef>
          </c:val>
          <c:extLst>
            <c:ext xmlns:c16="http://schemas.microsoft.com/office/drawing/2014/chart" uri="{C3380CC4-5D6E-409C-BE32-E72D297353CC}">
              <c16:uniqueId val="{00000000-D009-428C-8FF0-E3D2EE36525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22.77</c:v>
                </c:pt>
                <c:pt idx="4">
                  <c:v>18.22</c:v>
                </c:pt>
              </c:numCache>
            </c:numRef>
          </c:val>
          <c:smooth val="0"/>
          <c:extLst>
            <c:ext xmlns:c16="http://schemas.microsoft.com/office/drawing/2014/chart" uri="{C3380CC4-5D6E-409C-BE32-E72D297353CC}">
              <c16:uniqueId val="{00000001-D009-428C-8FF0-E3D2EE36525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98.99</c:v>
                </c:pt>
                <c:pt idx="4">
                  <c:v>68.319999999999993</c:v>
                </c:pt>
              </c:numCache>
            </c:numRef>
          </c:val>
          <c:extLst>
            <c:ext xmlns:c16="http://schemas.microsoft.com/office/drawing/2014/chart" uri="{C3380CC4-5D6E-409C-BE32-E72D297353CC}">
              <c16:uniqueId val="{00000000-9922-4A87-9303-E0E3E62855C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27.32</c:v>
                </c:pt>
                <c:pt idx="4">
                  <c:v>16.12</c:v>
                </c:pt>
              </c:numCache>
            </c:numRef>
          </c:val>
          <c:smooth val="0"/>
          <c:extLst>
            <c:ext xmlns:c16="http://schemas.microsoft.com/office/drawing/2014/chart" uri="{C3380CC4-5D6E-409C-BE32-E72D297353CC}">
              <c16:uniqueId val="{00000001-9922-4A87-9303-E0E3E62855C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108.53</c:v>
                </c:pt>
                <c:pt idx="4">
                  <c:v>116.54</c:v>
                </c:pt>
              </c:numCache>
            </c:numRef>
          </c:val>
          <c:extLst>
            <c:ext xmlns:c16="http://schemas.microsoft.com/office/drawing/2014/chart" uri="{C3380CC4-5D6E-409C-BE32-E72D297353CC}">
              <c16:uniqueId val="{00000000-3317-42EC-A787-2C4A116B795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217.55</c:v>
                </c:pt>
                <c:pt idx="4">
                  <c:v>157.71</c:v>
                </c:pt>
              </c:numCache>
            </c:numRef>
          </c:val>
          <c:smooth val="0"/>
          <c:extLst>
            <c:ext xmlns:c16="http://schemas.microsoft.com/office/drawing/2014/chart" uri="{C3380CC4-5D6E-409C-BE32-E72D297353CC}">
              <c16:uniqueId val="{00000001-3317-42EC-A787-2C4A116B795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788.92</c:v>
                </c:pt>
                <c:pt idx="4">
                  <c:v>766.48</c:v>
                </c:pt>
              </c:numCache>
            </c:numRef>
          </c:val>
          <c:extLst>
            <c:ext xmlns:c16="http://schemas.microsoft.com/office/drawing/2014/chart" uri="{C3380CC4-5D6E-409C-BE32-E72D297353CC}">
              <c16:uniqueId val="{00000000-953C-4F3D-8E03-A863FC2767F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916.17</c:v>
                </c:pt>
                <c:pt idx="4">
                  <c:v>958.97</c:v>
                </c:pt>
              </c:numCache>
            </c:numRef>
          </c:val>
          <c:smooth val="0"/>
          <c:extLst>
            <c:ext xmlns:c16="http://schemas.microsoft.com/office/drawing/2014/chart" uri="{C3380CC4-5D6E-409C-BE32-E72D297353CC}">
              <c16:uniqueId val="{00000001-953C-4F3D-8E03-A863FC2767F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84.31</c:v>
                </c:pt>
                <c:pt idx="4">
                  <c:v>66.41</c:v>
                </c:pt>
              </c:numCache>
            </c:numRef>
          </c:val>
          <c:extLst>
            <c:ext xmlns:c16="http://schemas.microsoft.com/office/drawing/2014/chart" uri="{C3380CC4-5D6E-409C-BE32-E72D297353CC}">
              <c16:uniqueId val="{00000000-D621-4160-8C1C-4A0AF3B7A60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63.95</c:v>
                </c:pt>
                <c:pt idx="4">
                  <c:v>61.25</c:v>
                </c:pt>
              </c:numCache>
            </c:numRef>
          </c:val>
          <c:smooth val="0"/>
          <c:extLst>
            <c:ext xmlns:c16="http://schemas.microsoft.com/office/drawing/2014/chart" uri="{C3380CC4-5D6E-409C-BE32-E72D297353CC}">
              <c16:uniqueId val="{00000001-D621-4160-8C1C-4A0AF3B7A60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293.94</c:v>
                </c:pt>
                <c:pt idx="4">
                  <c:v>376.81</c:v>
                </c:pt>
              </c:numCache>
            </c:numRef>
          </c:val>
          <c:extLst>
            <c:ext xmlns:c16="http://schemas.microsoft.com/office/drawing/2014/chart" uri="{C3380CC4-5D6E-409C-BE32-E72D297353CC}">
              <c16:uniqueId val="{00000000-64DA-47FE-8A77-73FCFA69147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263.56</c:v>
                </c:pt>
                <c:pt idx="4">
                  <c:v>279.83</c:v>
                </c:pt>
              </c:numCache>
            </c:numRef>
          </c:val>
          <c:smooth val="0"/>
          <c:extLst>
            <c:ext xmlns:c16="http://schemas.microsoft.com/office/drawing/2014/chart" uri="{C3380CC4-5D6E-409C-BE32-E72D297353CC}">
              <c16:uniqueId val="{00000001-64DA-47FE-8A77-73FCFA69147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E28" zoomScaleNormal="100" workbookViewId="0">
      <selection activeCell="CC61" sqref="CC61"/>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広島県　広島県水道広域連合企業団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非設置</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77.180000000000007</v>
      </c>
      <c r="J10" s="37"/>
      <c r="K10" s="37"/>
      <c r="L10" s="37"/>
      <c r="M10" s="37"/>
      <c r="N10" s="37"/>
      <c r="O10" s="64"/>
      <c r="P10" s="54">
        <f>データ!$P$6</f>
        <v>49.36</v>
      </c>
      <c r="Q10" s="54"/>
      <c r="R10" s="54"/>
      <c r="S10" s="54"/>
      <c r="T10" s="54"/>
      <c r="U10" s="54"/>
      <c r="V10" s="54"/>
      <c r="W10" s="65">
        <f>データ!$Q$6</f>
        <v>4220</v>
      </c>
      <c r="X10" s="65"/>
      <c r="Y10" s="65"/>
      <c r="Z10" s="65"/>
      <c r="AA10" s="65"/>
      <c r="AB10" s="65"/>
      <c r="AC10" s="65"/>
      <c r="AD10" s="2"/>
      <c r="AE10" s="2"/>
      <c r="AF10" s="2"/>
      <c r="AG10" s="2"/>
      <c r="AH10" s="2"/>
      <c r="AI10" s="2"/>
      <c r="AJ10" s="2"/>
      <c r="AK10" s="2"/>
      <c r="AL10" s="65">
        <f>データ!$U$6</f>
        <v>3812</v>
      </c>
      <c r="AM10" s="65"/>
      <c r="AN10" s="65"/>
      <c r="AO10" s="65"/>
      <c r="AP10" s="65"/>
      <c r="AQ10" s="65"/>
      <c r="AR10" s="65"/>
      <c r="AS10" s="65"/>
      <c r="AT10" s="36">
        <f>データ!$V$6</f>
        <v>0.13</v>
      </c>
      <c r="AU10" s="37"/>
      <c r="AV10" s="37"/>
      <c r="AW10" s="37"/>
      <c r="AX10" s="37"/>
      <c r="AY10" s="37"/>
      <c r="AZ10" s="37"/>
      <c r="BA10" s="37"/>
      <c r="BB10" s="54">
        <f>データ!$W$6</f>
        <v>29323.08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JMqQQtL5XQAlf4/YSNCB0oJ8gvdnqPJBFmVb1zZuLolgNfYofOjfVsrA23yNMaabXaiOG1m5rP3+UmpvvV9l5g==" saltValue="lq+h2gGTwmrEoO1b8PSQ9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349194</v>
      </c>
      <c r="D6" s="20">
        <f t="shared" si="3"/>
        <v>46</v>
      </c>
      <c r="E6" s="20">
        <f t="shared" si="3"/>
        <v>1</v>
      </c>
      <c r="F6" s="20">
        <f t="shared" si="3"/>
        <v>0</v>
      </c>
      <c r="G6" s="20">
        <f t="shared" si="3"/>
        <v>5</v>
      </c>
      <c r="H6" s="20" t="str">
        <f t="shared" si="3"/>
        <v>広島県　広島県水道広域連合企業団</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77.180000000000007</v>
      </c>
      <c r="P6" s="21">
        <f t="shared" si="3"/>
        <v>49.36</v>
      </c>
      <c r="Q6" s="21">
        <f t="shared" si="3"/>
        <v>4220</v>
      </c>
      <c r="R6" s="21" t="str">
        <f t="shared" si="3"/>
        <v>-</v>
      </c>
      <c r="S6" s="21" t="str">
        <f t="shared" si="3"/>
        <v>-</v>
      </c>
      <c r="T6" s="21" t="str">
        <f t="shared" si="3"/>
        <v>-</v>
      </c>
      <c r="U6" s="21">
        <f t="shared" si="3"/>
        <v>3812</v>
      </c>
      <c r="V6" s="21">
        <f t="shared" si="3"/>
        <v>0.13</v>
      </c>
      <c r="W6" s="21">
        <f t="shared" si="3"/>
        <v>29323.08</v>
      </c>
      <c r="X6" s="22" t="str">
        <f>IF(X7="",NA(),X7)</f>
        <v>-</v>
      </c>
      <c r="Y6" s="22" t="str">
        <f t="shared" ref="Y6:AG6" si="4">IF(Y7="",NA(),Y7)</f>
        <v>-</v>
      </c>
      <c r="Z6" s="22" t="str">
        <f t="shared" si="4"/>
        <v>-</v>
      </c>
      <c r="AA6" s="22">
        <f t="shared" si="4"/>
        <v>116.87</v>
      </c>
      <c r="AB6" s="22">
        <f t="shared" si="4"/>
        <v>111.75</v>
      </c>
      <c r="AC6" s="22" t="str">
        <f t="shared" si="4"/>
        <v>-</v>
      </c>
      <c r="AD6" s="22" t="str">
        <f t="shared" si="4"/>
        <v>-</v>
      </c>
      <c r="AE6" s="22" t="str">
        <f t="shared" si="4"/>
        <v>-</v>
      </c>
      <c r="AF6" s="22">
        <f t="shared" si="4"/>
        <v>103.1</v>
      </c>
      <c r="AG6" s="22">
        <f t="shared" si="4"/>
        <v>101.77</v>
      </c>
      <c r="AH6" s="21" t="str">
        <f>IF(AH7="","",IF(AH7="-","【-】","【"&amp;SUBSTITUTE(TEXT(AH7,"#,##0.00"),"-","△")&amp;"】"))</f>
        <v>【102.02】</v>
      </c>
      <c r="AI6" s="22" t="str">
        <f>IF(AI7="",NA(),AI7)</f>
        <v>-</v>
      </c>
      <c r="AJ6" s="22" t="str">
        <f t="shared" ref="AJ6:AR6" si="5">IF(AJ7="",NA(),AJ7)</f>
        <v>-</v>
      </c>
      <c r="AK6" s="22" t="str">
        <f t="shared" si="5"/>
        <v>-</v>
      </c>
      <c r="AL6" s="22">
        <f t="shared" si="5"/>
        <v>98.99</v>
      </c>
      <c r="AM6" s="22">
        <f t="shared" si="5"/>
        <v>68.319999999999993</v>
      </c>
      <c r="AN6" s="22" t="str">
        <f t="shared" si="5"/>
        <v>-</v>
      </c>
      <c r="AO6" s="22" t="str">
        <f t="shared" si="5"/>
        <v>-</v>
      </c>
      <c r="AP6" s="22" t="str">
        <f t="shared" si="5"/>
        <v>-</v>
      </c>
      <c r="AQ6" s="22">
        <f t="shared" si="5"/>
        <v>27.32</v>
      </c>
      <c r="AR6" s="22">
        <f t="shared" si="5"/>
        <v>16.12</v>
      </c>
      <c r="AS6" s="21" t="str">
        <f>IF(AS7="","",IF(AS7="-","【-】","【"&amp;SUBSTITUTE(TEXT(AS7,"#,##0.00"),"-","△")&amp;"】"))</f>
        <v>【26.96】</v>
      </c>
      <c r="AT6" s="22" t="str">
        <f>IF(AT7="",NA(),AT7)</f>
        <v>-</v>
      </c>
      <c r="AU6" s="22" t="str">
        <f t="shared" ref="AU6:BC6" si="6">IF(AU7="",NA(),AU7)</f>
        <v>-</v>
      </c>
      <c r="AV6" s="22" t="str">
        <f t="shared" si="6"/>
        <v>-</v>
      </c>
      <c r="AW6" s="22">
        <f t="shared" si="6"/>
        <v>108.53</v>
      </c>
      <c r="AX6" s="22">
        <f t="shared" si="6"/>
        <v>116.54</v>
      </c>
      <c r="AY6" s="22" t="str">
        <f t="shared" si="6"/>
        <v>-</v>
      </c>
      <c r="AZ6" s="22" t="str">
        <f t="shared" si="6"/>
        <v>-</v>
      </c>
      <c r="BA6" s="22" t="str">
        <f t="shared" si="6"/>
        <v>-</v>
      </c>
      <c r="BB6" s="22">
        <f t="shared" si="6"/>
        <v>217.55</v>
      </c>
      <c r="BC6" s="22">
        <f t="shared" si="6"/>
        <v>157.71</v>
      </c>
      <c r="BD6" s="21" t="str">
        <f>IF(BD7="","",IF(BD7="-","【-】","【"&amp;SUBSTITUTE(TEXT(BD7,"#,##0.00"),"-","△")&amp;"】"))</f>
        <v>【142.39】</v>
      </c>
      <c r="BE6" s="22" t="str">
        <f>IF(BE7="",NA(),BE7)</f>
        <v>-</v>
      </c>
      <c r="BF6" s="22" t="str">
        <f t="shared" ref="BF6:BN6" si="7">IF(BF7="",NA(),BF7)</f>
        <v>-</v>
      </c>
      <c r="BG6" s="22" t="str">
        <f t="shared" si="7"/>
        <v>-</v>
      </c>
      <c r="BH6" s="22">
        <f t="shared" si="7"/>
        <v>788.92</v>
      </c>
      <c r="BI6" s="22">
        <f t="shared" si="7"/>
        <v>766.48</v>
      </c>
      <c r="BJ6" s="22" t="str">
        <f t="shared" si="7"/>
        <v>-</v>
      </c>
      <c r="BK6" s="22" t="str">
        <f t="shared" si="7"/>
        <v>-</v>
      </c>
      <c r="BL6" s="22" t="str">
        <f t="shared" si="7"/>
        <v>-</v>
      </c>
      <c r="BM6" s="22">
        <f t="shared" si="7"/>
        <v>916.17</v>
      </c>
      <c r="BN6" s="22">
        <f t="shared" si="7"/>
        <v>958.97</v>
      </c>
      <c r="BO6" s="21" t="str">
        <f>IF(BO7="","",IF(BO7="-","【-】","【"&amp;SUBSTITUTE(TEXT(BO7,"#,##0.00"),"-","△")&amp;"】"))</f>
        <v>【1,043.36】</v>
      </c>
      <c r="BP6" s="22" t="str">
        <f>IF(BP7="",NA(),BP7)</f>
        <v>-</v>
      </c>
      <c r="BQ6" s="22" t="str">
        <f t="shared" ref="BQ6:BY6" si="8">IF(BQ7="",NA(),BQ7)</f>
        <v>-</v>
      </c>
      <c r="BR6" s="22" t="str">
        <f t="shared" si="8"/>
        <v>-</v>
      </c>
      <c r="BS6" s="22">
        <f t="shared" si="8"/>
        <v>84.31</v>
      </c>
      <c r="BT6" s="22">
        <f t="shared" si="8"/>
        <v>66.41</v>
      </c>
      <c r="BU6" s="22" t="str">
        <f t="shared" si="8"/>
        <v>-</v>
      </c>
      <c r="BV6" s="22" t="str">
        <f t="shared" si="8"/>
        <v>-</v>
      </c>
      <c r="BW6" s="22" t="str">
        <f t="shared" si="8"/>
        <v>-</v>
      </c>
      <c r="BX6" s="22">
        <f t="shared" si="8"/>
        <v>63.95</v>
      </c>
      <c r="BY6" s="22">
        <f t="shared" si="8"/>
        <v>61.25</v>
      </c>
      <c r="BZ6" s="21" t="str">
        <f>IF(BZ7="","",IF(BZ7="-","【-】","【"&amp;SUBSTITUTE(TEXT(BZ7,"#,##0.00"),"-","△")&amp;"】"))</f>
        <v>【56.19】</v>
      </c>
      <c r="CA6" s="22" t="str">
        <f>IF(CA7="",NA(),CA7)</f>
        <v>-</v>
      </c>
      <c r="CB6" s="22" t="str">
        <f t="shared" ref="CB6:CJ6" si="9">IF(CB7="",NA(),CB7)</f>
        <v>-</v>
      </c>
      <c r="CC6" s="22" t="str">
        <f t="shared" si="9"/>
        <v>-</v>
      </c>
      <c r="CD6" s="22">
        <f t="shared" si="9"/>
        <v>293.94</v>
      </c>
      <c r="CE6" s="22">
        <f t="shared" si="9"/>
        <v>376.81</v>
      </c>
      <c r="CF6" s="22" t="str">
        <f t="shared" si="9"/>
        <v>-</v>
      </c>
      <c r="CG6" s="22" t="str">
        <f t="shared" si="9"/>
        <v>-</v>
      </c>
      <c r="CH6" s="22" t="str">
        <f t="shared" si="9"/>
        <v>-</v>
      </c>
      <c r="CI6" s="22">
        <f t="shared" si="9"/>
        <v>263.56</v>
      </c>
      <c r="CJ6" s="22">
        <f t="shared" si="9"/>
        <v>279.83</v>
      </c>
      <c r="CK6" s="21" t="str">
        <f>IF(CK7="","",IF(CK7="-","【-】","【"&amp;SUBSTITUTE(TEXT(CK7,"#,##0.00"),"-","△")&amp;"】"))</f>
        <v>【285.60】</v>
      </c>
      <c r="CL6" s="22" t="str">
        <f>IF(CL7="",NA(),CL7)</f>
        <v>-</v>
      </c>
      <c r="CM6" s="22" t="str">
        <f t="shared" ref="CM6:CU6" si="10">IF(CM7="",NA(),CM7)</f>
        <v>-</v>
      </c>
      <c r="CN6" s="22" t="str">
        <f t="shared" si="10"/>
        <v>-</v>
      </c>
      <c r="CO6" s="22">
        <f t="shared" si="10"/>
        <v>46.13</v>
      </c>
      <c r="CP6" s="22">
        <f t="shared" si="10"/>
        <v>50.04</v>
      </c>
      <c r="CQ6" s="22" t="str">
        <f t="shared" si="10"/>
        <v>-</v>
      </c>
      <c r="CR6" s="22" t="str">
        <f t="shared" si="10"/>
        <v>-</v>
      </c>
      <c r="CS6" s="22" t="str">
        <f t="shared" si="10"/>
        <v>-</v>
      </c>
      <c r="CT6" s="22">
        <f t="shared" si="10"/>
        <v>53.4</v>
      </c>
      <c r="CU6" s="22">
        <f t="shared" si="10"/>
        <v>54.69</v>
      </c>
      <c r="CV6" s="21" t="str">
        <f>IF(CV7="","",IF(CV7="-","【-】","【"&amp;SUBSTITUTE(TEXT(CV7,"#,##0.00"),"-","△")&amp;"】"))</f>
        <v>【48.33】</v>
      </c>
      <c r="CW6" s="22" t="str">
        <f>IF(CW7="",NA(),CW7)</f>
        <v>-</v>
      </c>
      <c r="CX6" s="22" t="str">
        <f t="shared" ref="CX6:DF6" si="11">IF(CX7="",NA(),CX7)</f>
        <v>-</v>
      </c>
      <c r="CY6" s="22" t="str">
        <f t="shared" si="11"/>
        <v>-</v>
      </c>
      <c r="CZ6" s="22">
        <f t="shared" si="11"/>
        <v>90.68</v>
      </c>
      <c r="DA6" s="22">
        <f t="shared" si="11"/>
        <v>90.69</v>
      </c>
      <c r="DB6" s="22" t="str">
        <f t="shared" si="11"/>
        <v>-</v>
      </c>
      <c r="DC6" s="22" t="str">
        <f t="shared" si="11"/>
        <v>-</v>
      </c>
      <c r="DD6" s="22" t="str">
        <f t="shared" si="11"/>
        <v>-</v>
      </c>
      <c r="DE6" s="22">
        <f t="shared" si="11"/>
        <v>72.53</v>
      </c>
      <c r="DF6" s="22">
        <f t="shared" si="11"/>
        <v>71.44</v>
      </c>
      <c r="DG6" s="21" t="str">
        <f>IF(DG7="","",IF(DG7="-","【-】","【"&amp;SUBSTITUTE(TEXT(DG7,"#,##0.00"),"-","△")&amp;"】"))</f>
        <v>【70.34】</v>
      </c>
      <c r="DH6" s="22" t="str">
        <f>IF(DH7="",NA(),DH7)</f>
        <v>-</v>
      </c>
      <c r="DI6" s="22" t="str">
        <f t="shared" ref="DI6:DQ6" si="12">IF(DI7="",NA(),DI7)</f>
        <v>-</v>
      </c>
      <c r="DJ6" s="22" t="str">
        <f t="shared" si="12"/>
        <v>-</v>
      </c>
      <c r="DK6" s="22">
        <f t="shared" si="12"/>
        <v>51.65</v>
      </c>
      <c r="DL6" s="22">
        <f t="shared" si="12"/>
        <v>49.12</v>
      </c>
      <c r="DM6" s="22" t="str">
        <f t="shared" si="12"/>
        <v>-</v>
      </c>
      <c r="DN6" s="22" t="str">
        <f t="shared" si="12"/>
        <v>-</v>
      </c>
      <c r="DO6" s="22" t="str">
        <f t="shared" si="12"/>
        <v>-</v>
      </c>
      <c r="DP6" s="22">
        <f t="shared" si="12"/>
        <v>40.46</v>
      </c>
      <c r="DQ6" s="22">
        <f t="shared" si="12"/>
        <v>37.1</v>
      </c>
      <c r="DR6" s="21" t="str">
        <f>IF(DR7="","",IF(DR7="-","【-】","【"&amp;SUBSTITUTE(TEXT(DR7,"#,##0.00"),"-","△")&amp;"】"))</f>
        <v>【35.50】</v>
      </c>
      <c r="DS6" s="22" t="str">
        <f>IF(DS7="",NA(),DS7)</f>
        <v>-</v>
      </c>
      <c r="DT6" s="22" t="str">
        <f t="shared" ref="DT6:EB6" si="13">IF(DT7="",NA(),DT7)</f>
        <v>-</v>
      </c>
      <c r="DU6" s="22" t="str">
        <f t="shared" si="13"/>
        <v>-</v>
      </c>
      <c r="DV6" s="22">
        <f t="shared" si="13"/>
        <v>15.95</v>
      </c>
      <c r="DW6" s="22">
        <f t="shared" si="13"/>
        <v>15.95</v>
      </c>
      <c r="DX6" s="22" t="str">
        <f t="shared" si="13"/>
        <v>-</v>
      </c>
      <c r="DY6" s="22" t="str">
        <f t="shared" si="13"/>
        <v>-</v>
      </c>
      <c r="DZ6" s="22" t="str">
        <f t="shared" si="13"/>
        <v>-</v>
      </c>
      <c r="EA6" s="22">
        <f t="shared" si="13"/>
        <v>22.77</v>
      </c>
      <c r="EB6" s="22">
        <f t="shared" si="13"/>
        <v>18.22</v>
      </c>
      <c r="EC6" s="21" t="str">
        <f>IF(EC7="","",IF(EC7="-","【-】","【"&amp;SUBSTITUTE(TEXT(EC7,"#,##0.00"),"-","△")&amp;"】"))</f>
        <v>【16.16】</v>
      </c>
      <c r="ED6" s="22" t="str">
        <f>IF(ED7="",NA(),ED7)</f>
        <v>-</v>
      </c>
      <c r="EE6" s="22" t="str">
        <f t="shared" ref="EE6:EM6" si="14">IF(EE7="",NA(),EE7)</f>
        <v>-</v>
      </c>
      <c r="EF6" s="22" t="str">
        <f t="shared" si="14"/>
        <v>-</v>
      </c>
      <c r="EG6" s="22">
        <f t="shared" si="14"/>
        <v>0.84</v>
      </c>
      <c r="EH6" s="22">
        <f t="shared" si="14"/>
        <v>7.0000000000000007E-2</v>
      </c>
      <c r="EI6" s="22" t="str">
        <f t="shared" si="14"/>
        <v>-</v>
      </c>
      <c r="EJ6" s="22" t="str">
        <f t="shared" si="14"/>
        <v>-</v>
      </c>
      <c r="EK6" s="22" t="str">
        <f t="shared" si="14"/>
        <v>-</v>
      </c>
      <c r="EL6" s="22">
        <f t="shared" si="14"/>
        <v>0.49</v>
      </c>
      <c r="EM6" s="22">
        <f t="shared" si="14"/>
        <v>0.32</v>
      </c>
      <c r="EN6" s="21" t="str">
        <f>IF(EN7="","",IF(EN7="-","【-】","【"&amp;SUBSTITUTE(TEXT(EN7,"#,##0.00"),"-","△")&amp;"】"))</f>
        <v>【0.28】</v>
      </c>
    </row>
    <row r="7" spans="1:144" s="23" customFormat="1" x14ac:dyDescent="0.2">
      <c r="A7" s="15"/>
      <c r="B7" s="24">
        <v>2024</v>
      </c>
      <c r="C7" s="24">
        <v>349194</v>
      </c>
      <c r="D7" s="24">
        <v>46</v>
      </c>
      <c r="E7" s="24">
        <v>1</v>
      </c>
      <c r="F7" s="24">
        <v>0</v>
      </c>
      <c r="G7" s="24">
        <v>5</v>
      </c>
      <c r="H7" s="24" t="s">
        <v>93</v>
      </c>
      <c r="I7" s="24" t="s">
        <v>94</v>
      </c>
      <c r="J7" s="24" t="s">
        <v>95</v>
      </c>
      <c r="K7" s="24" t="s">
        <v>96</v>
      </c>
      <c r="L7" s="24" t="s">
        <v>97</v>
      </c>
      <c r="M7" s="24" t="s">
        <v>98</v>
      </c>
      <c r="N7" s="25" t="s">
        <v>99</v>
      </c>
      <c r="O7" s="25">
        <v>77.180000000000007</v>
      </c>
      <c r="P7" s="25">
        <v>49.36</v>
      </c>
      <c r="Q7" s="25">
        <v>4220</v>
      </c>
      <c r="R7" s="25" t="s">
        <v>99</v>
      </c>
      <c r="S7" s="25" t="s">
        <v>99</v>
      </c>
      <c r="T7" s="25" t="s">
        <v>99</v>
      </c>
      <c r="U7" s="25">
        <v>3812</v>
      </c>
      <c r="V7" s="25">
        <v>0.13</v>
      </c>
      <c r="W7" s="25">
        <v>29323.08</v>
      </c>
      <c r="X7" s="25" t="s">
        <v>99</v>
      </c>
      <c r="Y7" s="25" t="s">
        <v>99</v>
      </c>
      <c r="Z7" s="25" t="s">
        <v>99</v>
      </c>
      <c r="AA7" s="25">
        <v>116.87</v>
      </c>
      <c r="AB7" s="25">
        <v>111.75</v>
      </c>
      <c r="AC7" s="25" t="s">
        <v>99</v>
      </c>
      <c r="AD7" s="25" t="s">
        <v>99</v>
      </c>
      <c r="AE7" s="25" t="s">
        <v>99</v>
      </c>
      <c r="AF7" s="25">
        <v>103.1</v>
      </c>
      <c r="AG7" s="25">
        <v>101.77</v>
      </c>
      <c r="AH7" s="25">
        <v>102.02</v>
      </c>
      <c r="AI7" s="25" t="s">
        <v>99</v>
      </c>
      <c r="AJ7" s="25" t="s">
        <v>99</v>
      </c>
      <c r="AK7" s="25" t="s">
        <v>99</v>
      </c>
      <c r="AL7" s="25">
        <v>98.99</v>
      </c>
      <c r="AM7" s="25">
        <v>68.319999999999993</v>
      </c>
      <c r="AN7" s="25" t="s">
        <v>99</v>
      </c>
      <c r="AO7" s="25" t="s">
        <v>99</v>
      </c>
      <c r="AP7" s="25" t="s">
        <v>99</v>
      </c>
      <c r="AQ7" s="25">
        <v>27.32</v>
      </c>
      <c r="AR7" s="25">
        <v>16.12</v>
      </c>
      <c r="AS7" s="25">
        <v>26.96</v>
      </c>
      <c r="AT7" s="25" t="s">
        <v>99</v>
      </c>
      <c r="AU7" s="25" t="s">
        <v>99</v>
      </c>
      <c r="AV7" s="25" t="s">
        <v>99</v>
      </c>
      <c r="AW7" s="25">
        <v>108.53</v>
      </c>
      <c r="AX7" s="25">
        <v>116.54</v>
      </c>
      <c r="AY7" s="25" t="s">
        <v>99</v>
      </c>
      <c r="AZ7" s="25" t="s">
        <v>99</v>
      </c>
      <c r="BA7" s="25" t="s">
        <v>99</v>
      </c>
      <c r="BB7" s="25">
        <v>217.55</v>
      </c>
      <c r="BC7" s="25">
        <v>157.71</v>
      </c>
      <c r="BD7" s="25">
        <v>142.38999999999999</v>
      </c>
      <c r="BE7" s="25" t="s">
        <v>99</v>
      </c>
      <c r="BF7" s="25" t="s">
        <v>99</v>
      </c>
      <c r="BG7" s="25" t="s">
        <v>99</v>
      </c>
      <c r="BH7" s="25">
        <v>788.92</v>
      </c>
      <c r="BI7" s="25">
        <v>766.48</v>
      </c>
      <c r="BJ7" s="25" t="s">
        <v>99</v>
      </c>
      <c r="BK7" s="25" t="s">
        <v>99</v>
      </c>
      <c r="BL7" s="25" t="s">
        <v>99</v>
      </c>
      <c r="BM7" s="25">
        <v>916.17</v>
      </c>
      <c r="BN7" s="25">
        <v>958.97</v>
      </c>
      <c r="BO7" s="25">
        <v>1043.3599999999999</v>
      </c>
      <c r="BP7" s="25" t="s">
        <v>99</v>
      </c>
      <c r="BQ7" s="25" t="s">
        <v>99</v>
      </c>
      <c r="BR7" s="25" t="s">
        <v>99</v>
      </c>
      <c r="BS7" s="25">
        <v>84.31</v>
      </c>
      <c r="BT7" s="25">
        <v>66.41</v>
      </c>
      <c r="BU7" s="25" t="s">
        <v>99</v>
      </c>
      <c r="BV7" s="25" t="s">
        <v>99</v>
      </c>
      <c r="BW7" s="25" t="s">
        <v>99</v>
      </c>
      <c r="BX7" s="25">
        <v>63.95</v>
      </c>
      <c r="BY7" s="25">
        <v>61.25</v>
      </c>
      <c r="BZ7" s="25">
        <v>56.19</v>
      </c>
      <c r="CA7" s="25" t="s">
        <v>99</v>
      </c>
      <c r="CB7" s="25" t="s">
        <v>99</v>
      </c>
      <c r="CC7" s="25" t="s">
        <v>99</v>
      </c>
      <c r="CD7" s="25">
        <v>293.94</v>
      </c>
      <c r="CE7" s="25">
        <v>376.81</v>
      </c>
      <c r="CF7" s="25" t="s">
        <v>99</v>
      </c>
      <c r="CG7" s="25" t="s">
        <v>99</v>
      </c>
      <c r="CH7" s="25" t="s">
        <v>99</v>
      </c>
      <c r="CI7" s="25">
        <v>263.56</v>
      </c>
      <c r="CJ7" s="25">
        <v>279.83</v>
      </c>
      <c r="CK7" s="25">
        <v>285.60000000000002</v>
      </c>
      <c r="CL7" s="25" t="s">
        <v>99</v>
      </c>
      <c r="CM7" s="25" t="s">
        <v>99</v>
      </c>
      <c r="CN7" s="25" t="s">
        <v>99</v>
      </c>
      <c r="CO7" s="25">
        <v>46.13</v>
      </c>
      <c r="CP7" s="25">
        <v>50.04</v>
      </c>
      <c r="CQ7" s="25" t="s">
        <v>99</v>
      </c>
      <c r="CR7" s="25" t="s">
        <v>99</v>
      </c>
      <c r="CS7" s="25" t="s">
        <v>99</v>
      </c>
      <c r="CT7" s="25">
        <v>53.4</v>
      </c>
      <c r="CU7" s="25">
        <v>54.69</v>
      </c>
      <c r="CV7" s="25">
        <v>48.33</v>
      </c>
      <c r="CW7" s="25" t="s">
        <v>99</v>
      </c>
      <c r="CX7" s="25" t="s">
        <v>99</v>
      </c>
      <c r="CY7" s="25" t="s">
        <v>99</v>
      </c>
      <c r="CZ7" s="25">
        <v>90.68</v>
      </c>
      <c r="DA7" s="25">
        <v>90.69</v>
      </c>
      <c r="DB7" s="25" t="s">
        <v>99</v>
      </c>
      <c r="DC7" s="25" t="s">
        <v>99</v>
      </c>
      <c r="DD7" s="25" t="s">
        <v>99</v>
      </c>
      <c r="DE7" s="25">
        <v>72.53</v>
      </c>
      <c r="DF7" s="25">
        <v>71.44</v>
      </c>
      <c r="DG7" s="25">
        <v>70.34</v>
      </c>
      <c r="DH7" s="25" t="s">
        <v>99</v>
      </c>
      <c r="DI7" s="25" t="s">
        <v>99</v>
      </c>
      <c r="DJ7" s="25" t="s">
        <v>99</v>
      </c>
      <c r="DK7" s="25">
        <v>51.65</v>
      </c>
      <c r="DL7" s="25">
        <v>49.12</v>
      </c>
      <c r="DM7" s="25" t="s">
        <v>99</v>
      </c>
      <c r="DN7" s="25" t="s">
        <v>99</v>
      </c>
      <c r="DO7" s="25" t="s">
        <v>99</v>
      </c>
      <c r="DP7" s="25">
        <v>40.46</v>
      </c>
      <c r="DQ7" s="25">
        <v>37.1</v>
      </c>
      <c r="DR7" s="25">
        <v>35.5</v>
      </c>
      <c r="DS7" s="25" t="s">
        <v>99</v>
      </c>
      <c r="DT7" s="25" t="s">
        <v>99</v>
      </c>
      <c r="DU7" s="25" t="s">
        <v>99</v>
      </c>
      <c r="DV7" s="25">
        <v>15.95</v>
      </c>
      <c r="DW7" s="25">
        <v>15.95</v>
      </c>
      <c r="DX7" s="25" t="s">
        <v>99</v>
      </c>
      <c r="DY7" s="25" t="s">
        <v>99</v>
      </c>
      <c r="DZ7" s="25" t="s">
        <v>99</v>
      </c>
      <c r="EA7" s="25">
        <v>22.77</v>
      </c>
      <c r="EB7" s="25">
        <v>18.22</v>
      </c>
      <c r="EC7" s="25">
        <v>16.16</v>
      </c>
      <c r="ED7" s="25" t="s">
        <v>99</v>
      </c>
      <c r="EE7" s="25" t="s">
        <v>99</v>
      </c>
      <c r="EF7" s="25" t="s">
        <v>99</v>
      </c>
      <c r="EG7" s="25">
        <v>0.84</v>
      </c>
      <c r="EH7" s="25">
        <v>7.0000000000000007E-2</v>
      </c>
      <c r="EI7" s="25" t="s">
        <v>99</v>
      </c>
      <c r="EJ7" s="25" t="s">
        <v>99</v>
      </c>
      <c r="EK7" s="25" t="s">
        <v>99</v>
      </c>
      <c r="EL7" s="25">
        <v>0.49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Props1.xml><?xml version="1.0" encoding="utf-8"?>
<ds:datastoreItem xmlns:ds="http://schemas.openxmlformats.org/officeDocument/2006/customXml" ds:itemID="{805A7D42-0CB6-408F-B5F4-4572C81D5D2F}"/>
</file>

<file path=customXml/itemProps2.xml><?xml version="1.0" encoding="utf-8"?>
<ds:datastoreItem xmlns:ds="http://schemas.openxmlformats.org/officeDocument/2006/customXml" ds:itemID="{97C62381-10FA-4266-90F8-29A9774620B4}">
  <ds:schemaRefs>
    <ds:schemaRef ds:uri="http://schemas.microsoft.com/sharepoint/v3/contenttype/forms"/>
  </ds:schemaRefs>
</ds:datastoreItem>
</file>

<file path=customXml/itemProps3.xml><?xml version="1.0" encoding="utf-8"?>
<ds:datastoreItem xmlns:ds="http://schemas.openxmlformats.org/officeDocument/2006/customXml" ds:itemID="{667E2408-5CC6-4E16-83A4-A8FB9A280CEC}">
  <ds:schemaRefs>
    <ds:schemaRef ds:uri="http://www.w3.org/XML/1998/namespace"/>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df76124f-2728-4d8a-86fb-3adf4e0c7c43"/>
    <ds:schemaRef ds:uri="63ac88e6-d03d-4165-b8a1-2d0d49467175"/>
    <ds:schemaRef ds:uri="http://schemas.microsoft.com/office/2006/metadata/properties"/>
  </ds:schemaRefs>
</ds:datastoreItem>
</file>

<file path=docMetadata/LabelInfo.xml><?xml version="1.0" encoding="utf-8"?>
<clbl:labelList xmlns:clbl="http://schemas.microsoft.com/office/2020/mipLabelMetadata">
  <clbl:label id="{921b325f-326c-4cbd-afbc-f7cbfa76d316}" enabled="1" method="Privileged" siteId="{b2d69f34-40d5-4daa-a941-64d1ed016f7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2025-12-12T09:21:51Z</dcterms:created>
  <dcterms:modified xsi:type="dcterms:W3CDTF">2026-01-29T23:51:09Z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