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7.33.46\予算g\R7年度\02 人件費・繰越用務\02.公営企業決算状況調査\10 その他照会・通知\R080116_公営企業に係る経営比較分析表（令和６年度決算）の分析等について（依頼）\04.総務省回答\下水道事業\"/>
    </mc:Choice>
  </mc:AlternateContent>
  <xr:revisionPtr revIDLastSave="0" documentId="13_ncr:101_{5DF59334-D0CB-4FB3-AF15-3EF9BEC33C3E}" xr6:coauthVersionLast="47" xr6:coauthVersionMax="47" xr10:uidLastSave="{00000000-0000-0000-0000-000000000000}"/>
  <workbookProtection workbookAlgorithmName="SHA-512" workbookHashValue="XIEGP0qiM/f2q8yKIPfmL75d96ObAsN2RWYFJpEQmFLprEM5ia6JX34xKWJd7DgYTx1MHa80NtERmH5DBRsFOQ==" workbookSaltValue="OllJy9WLHAJPHh4yNL9dx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BB10" i="4"/>
  <c r="W10" i="4"/>
  <c r="AD8" i="4"/>
  <c r="W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<sst xmlns="http://schemas.openxmlformats.org/spreadsheetml/2006/main" count="231" uniqueCount="115">
  <si>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</si>
  <si>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</si>
  <si>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</si>
  <si>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</si>
  <si>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</si>
  <si>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</si>
  <si>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</si>
  <si>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</si>
  <si>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</si>
  <si>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</si>
  <si>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</si>
  <si>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</si>
  <si>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</si>
  <si>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</si>
  <si>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</si>
  <si>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</si>
  <si>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</si>
  <si>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</si>
  <si>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</si>
  <si>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</si>
  <si>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</si>
  <si>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</si>
  <si>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</si>
  <si>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</si>
  <si>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</si>
  <si>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</si>
  <si>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</si>
  <si>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</si>
  <si>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</si>
  <si>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</si>
  <si>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</si>
  <si>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</si>
  <si>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</si>
  <si>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</si>
  <si>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</si>
  <si>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</si>
  <si>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</si>
  <si>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</si>
  <si>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</si>
  <si>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</si>
  <si>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</si>
  <si>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</si>
  <si>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</si>
  <si>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</si>
  <si>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</si>
  <si>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</si>
  <si>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</si>
  <si>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</si>
  <si>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</si>
  <si>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</si>
  <si>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</si>
  <si>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</si>
  <si>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</si>
  <si>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</si>
  <si>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</si>
  <si>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</si>
  <si>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</si>
  <si>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</si>
  <si>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</si>
  <si>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</si>
  <si>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</si>
  <si>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</si>
  <si>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</si>
  <si>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</si>
  <si>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</si>
  <si>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</si>
  <si>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</si>
  <si>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</si>
  <si>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</si>
  <si>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</si>
  <si>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</si>
  <si>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</si>
  <si>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</si>
  <si>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</si>
  <si>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</si>
  <si>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</si>
  <si>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</si>
  <si>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</si>
  <si>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</si>
  <si>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</si>
  <si>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</si>
  <si>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</si>
  <si>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</si>
  <si>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</si>
  <si>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</si>
  <si>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</si>
  <si>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</si>
  <si>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</si>
  <si>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</si>
  <si>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</si>
  <si>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</si>
  <si>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</si>
  <si>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</si>
  <si>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</si>
  <si>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</si>
  <si>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</si>
  <si>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</si>
  <si>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</si>
  <si>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</si>
  <si>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</si>
  <si>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</si>
  <si>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</si>
  <si>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</si>
  <si>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</si>
  <si>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</si>
  <si>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</si>
  <si>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</si>
  <si>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</si>
  <si>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</si>
  <si>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</si>
  <si>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</si>
  <si>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</si>
  <si>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○維持管理費や建設改良費等の支出に対し、関係市町との協定に基づく市町負担金等の収入により収支均衡を図っているため、事業費用に要する収益は十分確保されている。
○しかしながら、今後、公営企業を取り巻く環境が厳しさを増すことが想定される中、事業を継続的に行えるよう、施設の改築・更新にあたっては、引き続き新技術や省エネルギー機器の導入検討を行い、維持管理費の縮減等に努めるとともに、関係市町と協力して、普及率、接続率向上に向け取り組むなど、経営戦略に基づいた経営の効率化・健全化を行う。</t>
    <phoneticPr fontId="4"/>
  </si>
  <si>
    <t>○経常収支比率及び累積欠損金比率について、本事業は収支均衡を見込んでおり、累積欠損金もない。今後とも経営戦略に基づき計画的に事業を実施する。
〇流動比率について、債務は将来的に関係市町からの負担金収入等による償還を見込んでいるところであるが、維持管理の効率化等を行い、経営改善を図る。
〇企業債残高対事業規模比率について、企業債現在高は前年度から減少したが、今後、施設の老朽化に伴う改築更新や耐震化対策等による企業債の発行が見込まれることから、当該指標にも留意した上で事業を実施していく。
○汚水処理原価について、前年度から増加しており、全国平均を上回っていることから、引き続き維持管理費等の抑制に努める。
○施設利用率は、全国平均を下回っていることから、接続率の向上により、さらなる有収水量の増加に取り組む必要がある。
○水洗化率は、近年上昇傾向にあり全国平均より高い水準であるが、市町事業への助言等を通じて更なる経営の健全化を図る。</t>
    <rPh sb="262" eb="264">
      <t>ゾウカ</t>
    </rPh>
    <phoneticPr fontId="4"/>
  </si>
  <si>
    <t>○処理施設について、老朽化が進行した施設では、部品交換などの修繕だけでは機能の回復が困難なものも出始めている。
○老朽化対策のためストックマネジメント計画を策定し、施設の改築・更新を計画的かつ効率的に実施するとともに、事業費の平準化及びライフサイクルコストの低減を図っている。
〇管渠について、令和6年度末時点で法定耐用年数を経過した管渠はないが、将来的な更新に備えて、計画的かつ効率的な維持管理や修繕等を実施していく。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</si>
</sst>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DC-433E-A158-FB6346E7605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A6DC-433E-A158-FB6346E7605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56.15</c:v>
                </c:pt>
                <c:pt idx="1">
                  <c:v>56.15</c:v>
                </c:pt>
                <c:pt idx="2">
                  <c:v>56.15</c:v>
                </c:pt>
                <c:pt idx="3">
                  <c:v>53.41</c:v>
                </c:pt>
                <c:pt idx="4">
                  <c:v>54.4</c:v>
                </c:pt>
              </c:numCache>
            </c:numRef>
          </c:val>
          <c:extLst>
            <c:ext xmlns:c16="http://schemas.microsoft.com/office/drawing/2014/chart" uri="{C3380CC4-5D6E-409C-BE32-E72D297353CC}">
              <c16:uniqueId val="{00000000-1FA1-4621-8C10-B0BC3AC734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1FA1-4621-8C10-B0BC3AC734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95.57</c:v>
                </c:pt>
                <c:pt idx="1">
                  <c:v>95.73</c:v>
                </c:pt>
                <c:pt idx="2">
                  <c:v>95.78</c:v>
                </c:pt>
                <c:pt idx="3">
                  <c:v>96.01</c:v>
                </c:pt>
                <c:pt idx="4">
                  <c:v>96.45</c:v>
                </c:pt>
              </c:numCache>
            </c:numRef>
          </c:val>
          <c:extLst>
            <c:ext xmlns:c16="http://schemas.microsoft.com/office/drawing/2014/chart" uri="{C3380CC4-5D6E-409C-BE32-E72D297353CC}">
              <c16:uniqueId val="{00000000-3936-44D4-AF7A-A79DB8525B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3936-44D4-AF7A-A79DB8525B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100.31</c:v>
                </c:pt>
                <c:pt idx="1">
                  <c:v>100</c:v>
                </c:pt>
                <c:pt idx="2">
                  <c:v>100</c:v>
                </c:pt>
                <c:pt idx="3">
                  <c:v>100</c:v>
                </c:pt>
                <c:pt idx="4">
                  <c:v>100</c:v>
                </c:pt>
              </c:numCache>
            </c:numRef>
          </c:val>
          <c:extLst>
            <c:ext xmlns:c16="http://schemas.microsoft.com/office/drawing/2014/chart" uri="{C3380CC4-5D6E-409C-BE32-E72D297353CC}">
              <c16:uniqueId val="{00000000-B7FD-48C3-A69F-ECF5E5E6E0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B7FD-48C3-A69F-ECF5E5E6E0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6.23</c:v>
                </c:pt>
                <c:pt idx="1">
                  <c:v>11.14</c:v>
                </c:pt>
                <c:pt idx="2">
                  <c:v>15.84</c:v>
                </c:pt>
                <c:pt idx="3">
                  <c:v>20.239999999999998</c:v>
                </c:pt>
                <c:pt idx="4">
                  <c:v>24.68</c:v>
                </c:pt>
              </c:numCache>
            </c:numRef>
          </c:val>
          <c:extLst>
            <c:ext xmlns:c16="http://schemas.microsoft.com/office/drawing/2014/chart" uri="{C3380CC4-5D6E-409C-BE32-E72D297353CC}">
              <c16:uniqueId val="{00000000-5D76-4F2E-B153-4842F3129B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5D76-4F2E-B153-4842F3129B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10-47B2-880D-D746A4F93D6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6810-47B2-880D-D746A4F93D6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CF-4621-B415-E5700E6233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B9CF-4621-B415-E5700E6233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75.27</c:v>
                </c:pt>
                <c:pt idx="1">
                  <c:v>70.42</c:v>
                </c:pt>
                <c:pt idx="2">
                  <c:v>88.73</c:v>
                </c:pt>
                <c:pt idx="3">
                  <c:v>58.75</c:v>
                </c:pt>
                <c:pt idx="4">
                  <c:v>95.19</c:v>
                </c:pt>
              </c:numCache>
            </c:numRef>
          </c:val>
          <c:extLst>
            <c:ext xmlns:c16="http://schemas.microsoft.com/office/drawing/2014/chart" uri="{C3380CC4-5D6E-409C-BE32-E72D297353CC}">
              <c16:uniqueId val="{00000000-B125-4210-9875-BD27904721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B125-4210-9875-BD27904721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135.07</c:v>
                </c:pt>
                <c:pt idx="1">
                  <c:v>130.01</c:v>
                </c:pt>
                <c:pt idx="2">
                  <c:v>104.62</c:v>
                </c:pt>
                <c:pt idx="3">
                  <c:v>97.71</c:v>
                </c:pt>
                <c:pt idx="4">
                  <c:v>90.22</c:v>
                </c:pt>
              </c:numCache>
            </c:numRef>
          </c:val>
          <c:extLst>
            <c:ext xmlns:c16="http://schemas.microsoft.com/office/drawing/2014/chart" uri="{C3380CC4-5D6E-409C-BE32-E72D297353CC}">
              <c16:uniqueId val="{00000000-CCAC-499C-9F3A-34E42C4F7E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CCAC-499C-9F3A-34E42C4F7E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FA-4AA6-9A06-61C453D5E9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8FA-4AA6-9A06-61C453D5E9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92.92</c:v>
                </c:pt>
                <c:pt idx="1">
                  <c:v>84.25</c:v>
                </c:pt>
                <c:pt idx="2">
                  <c:v>106.14</c:v>
                </c:pt>
                <c:pt idx="3">
                  <c:v>102.16</c:v>
                </c:pt>
                <c:pt idx="4">
                  <c:v>104.38</c:v>
                </c:pt>
              </c:numCache>
            </c:numRef>
          </c:val>
          <c:extLst>
            <c:ext xmlns:c16="http://schemas.microsoft.com/office/drawing/2014/chart" uri="{C3380CC4-5D6E-409C-BE32-E72D297353CC}">
              <c16:uniqueId val="{00000000-168E-43D9-A9E6-20E06A6E51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168E-43D9-A9E6-20E06A6E51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1" zoomScale="90" zoomScaleNormal="90" workbookViewId="0">
      <selection activeCell="BL47" sqref="BL47:BZ63"/>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流域下水道</v>
      </c>
      <c r="Q8" s="34"/>
      <c r="R8" s="34"/>
      <c r="S8" s="34"/>
      <c r="T8" s="34"/>
      <c r="U8" s="34"/>
      <c r="V8" s="34"/>
      <c r="W8" s="34" t="str">
        <f>データ!L6</f>
        <v>E1</v>
      </c>
      <c r="X8" s="34"/>
      <c r="Y8" s="34"/>
      <c r="Z8" s="34"/>
      <c r="AA8" s="34"/>
      <c r="AB8" s="34"/>
      <c r="AC8" s="34"/>
      <c r="AD8" s="35" t="str">
        <f>データ!$M$6</f>
        <v>非設置</v>
      </c>
      <c r="AE8" s="35"/>
      <c r="AF8" s="35"/>
      <c r="AG8" s="35"/>
      <c r="AH8" s="35"/>
      <c r="AI8" s="35"/>
      <c r="AJ8" s="35"/>
      <c r="AK8" s="3"/>
      <c r="AL8" s="36">
        <f>データ!S6</f>
        <v>1292956</v>
      </c>
      <c r="AM8" s="36"/>
      <c r="AN8" s="36"/>
      <c r="AO8" s="36"/>
      <c r="AP8" s="36"/>
      <c r="AQ8" s="36"/>
      <c r="AR8" s="36"/>
      <c r="AS8" s="36"/>
      <c r="AT8" s="37">
        <f>データ!T6</f>
        <v>6113</v>
      </c>
      <c r="AU8" s="37"/>
      <c r="AV8" s="37"/>
      <c r="AW8" s="37"/>
      <c r="AX8" s="37"/>
      <c r="AY8" s="37"/>
      <c r="AZ8" s="37"/>
      <c r="BA8" s="37"/>
      <c r="BB8" s="37">
        <f>データ!U6</f>
        <v>211.51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84.23</v>
      </c>
      <c r="J10" s="37"/>
      <c r="K10" s="37"/>
      <c r="L10" s="37"/>
      <c r="M10" s="37"/>
      <c r="N10" s="37"/>
      <c r="O10" s="37"/>
      <c r="P10" s="37">
        <f>データ!P6</f>
        <v>72.97</v>
      </c>
      <c r="Q10" s="37"/>
      <c r="R10" s="37"/>
      <c r="S10" s="37"/>
      <c r="T10" s="37"/>
      <c r="U10" s="37"/>
      <c r="V10" s="37"/>
      <c r="W10" s="37">
        <f>データ!Q6</f>
        <v>100</v>
      </c>
      <c r="X10" s="37"/>
      <c r="Y10" s="37"/>
      <c r="Z10" s="37"/>
      <c r="AA10" s="37"/>
      <c r="AB10" s="37"/>
      <c r="AC10" s="37"/>
      <c r="AD10" s="36">
        <f>データ!R6</f>
        <v>0</v>
      </c>
      <c r="AE10" s="36"/>
      <c r="AF10" s="36"/>
      <c r="AG10" s="36"/>
      <c r="AH10" s="36"/>
      <c r="AI10" s="36"/>
      <c r="AJ10" s="36"/>
      <c r="AK10" s="2"/>
      <c r="AL10" s="36">
        <f>データ!V6</f>
        <v>78412</v>
      </c>
      <c r="AM10" s="36"/>
      <c r="AN10" s="36"/>
      <c r="AO10" s="36"/>
      <c r="AP10" s="36"/>
      <c r="AQ10" s="36"/>
      <c r="AR10" s="36"/>
      <c r="AS10" s="36"/>
      <c r="AT10" s="37">
        <f>データ!W6</f>
        <v>25.91</v>
      </c>
      <c r="AU10" s="37"/>
      <c r="AV10" s="37"/>
      <c r="AW10" s="37"/>
      <c r="AX10" s="37"/>
      <c r="AY10" s="37"/>
      <c r="AZ10" s="37"/>
      <c r="BA10" s="37"/>
      <c r="BB10" s="37">
        <f>データ!X6</f>
        <v>3026.32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gqRHzn2LL+fPj/U8Y4p1tlqHaSUNZjuTUdR+yPAnfof345XeGR/x8ViEgx6sHJtHBvk4eHihqS7hRnNaogyTLw==" saltValue="uJ07IKIj78Quig5ZrWiiN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350001</v>
      </c>
      <c r="D6" s="19">
        <f t="shared" si="3"/>
        <v>46</v>
      </c>
      <c r="E6" s="19">
        <f t="shared" si="3"/>
        <v>17</v>
      </c>
      <c r="F6" s="19">
        <f t="shared" si="3"/>
        <v>3</v>
      </c>
      <c r="G6" s="19">
        <f t="shared" si="3"/>
        <v>0</v>
      </c>
      <c r="H6" s="19" t="str">
        <f t="shared" si="3"/>
        <v>山口県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84.23</v>
      </c>
      <c r="P6" s="20">
        <f t="shared" si="3"/>
        <v>72.97</v>
      </c>
      <c r="Q6" s="20">
        <f t="shared" si="3"/>
        <v>100</v>
      </c>
      <c r="R6" s="20">
        <f t="shared" si="3"/>
        <v>0</v>
      </c>
      <c r="S6" s="20">
        <f t="shared" si="3"/>
        <v>1292956</v>
      </c>
      <c r="T6" s="20">
        <f t="shared" si="3"/>
        <v>6113</v>
      </c>
      <c r="U6" s="20">
        <f t="shared" si="3"/>
        <v>211.51</v>
      </c>
      <c r="V6" s="20">
        <f t="shared" si="3"/>
        <v>78412</v>
      </c>
      <c r="W6" s="20">
        <f t="shared" si="3"/>
        <v>25.91</v>
      </c>
      <c r="X6" s="20">
        <f t="shared" si="3"/>
        <v>3026.32</v>
      </c>
      <c r="Y6" s="21">
        <f>IF(Y7="",NA(),Y7)</f>
        <v>100.31</v>
      </c>
      <c r="Z6" s="21">
        <f t="shared" ref="Z6:AH6" si="4">IF(Z7="",NA(),Z7)</f>
        <v>100</v>
      </c>
      <c r="AA6" s="21">
        <f t="shared" si="4"/>
        <v>100</v>
      </c>
      <c r="AB6" s="21">
        <f t="shared" si="4"/>
        <v>100</v>
      </c>
      <c r="AC6" s="21">
        <f t="shared" si="4"/>
        <v>100</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75.27</v>
      </c>
      <c r="AV6" s="21">
        <f t="shared" ref="AV6:BD6" si="6">IF(AV7="",NA(),AV7)</f>
        <v>70.42</v>
      </c>
      <c r="AW6" s="21">
        <f t="shared" si="6"/>
        <v>88.73</v>
      </c>
      <c r="AX6" s="21">
        <f t="shared" si="6"/>
        <v>58.75</v>
      </c>
      <c r="AY6" s="21">
        <f t="shared" si="6"/>
        <v>95.19</v>
      </c>
      <c r="AZ6" s="21">
        <f t="shared" si="6"/>
        <v>101.14</v>
      </c>
      <c r="BA6" s="21">
        <f t="shared" si="6"/>
        <v>104.74</v>
      </c>
      <c r="BB6" s="21">
        <f t="shared" si="6"/>
        <v>104.74</v>
      </c>
      <c r="BC6" s="21">
        <f t="shared" si="6"/>
        <v>104.66</v>
      </c>
      <c r="BD6" s="21">
        <f t="shared" si="6"/>
        <v>103.57</v>
      </c>
      <c r="BE6" s="20" t="str">
        <f>IF(BE7="","",IF(BE7="-","【-】","【"&amp;SUBSTITUTE(TEXT(BE7,"#,##0.00"),"-","△")&amp;"】"))</f>
        <v>【103.38】</v>
      </c>
      <c r="BF6" s="21">
        <f>IF(BF7="",NA(),BF7)</f>
        <v>135.07</v>
      </c>
      <c r="BG6" s="21">
        <f t="shared" ref="BG6:BO6" si="7">IF(BG7="",NA(),BG7)</f>
        <v>130.01</v>
      </c>
      <c r="BH6" s="21">
        <f t="shared" si="7"/>
        <v>104.62</v>
      </c>
      <c r="BI6" s="21">
        <f t="shared" si="7"/>
        <v>97.71</v>
      </c>
      <c r="BJ6" s="21">
        <f t="shared" si="7"/>
        <v>90.22</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92.92</v>
      </c>
      <c r="CC6" s="21">
        <f t="shared" ref="CC6:CK6" si="9">IF(CC7="",NA(),CC7)</f>
        <v>84.25</v>
      </c>
      <c r="CD6" s="21">
        <f t="shared" si="9"/>
        <v>106.14</v>
      </c>
      <c r="CE6" s="21">
        <f t="shared" si="9"/>
        <v>102.16</v>
      </c>
      <c r="CF6" s="21">
        <f t="shared" si="9"/>
        <v>104.38</v>
      </c>
      <c r="CG6" s="21">
        <f t="shared" si="9"/>
        <v>50.67</v>
      </c>
      <c r="CH6" s="21">
        <f t="shared" si="9"/>
        <v>48.7</v>
      </c>
      <c r="CI6" s="21">
        <f t="shared" si="9"/>
        <v>52.53</v>
      </c>
      <c r="CJ6" s="21">
        <f t="shared" si="9"/>
        <v>52.75</v>
      </c>
      <c r="CK6" s="21">
        <f t="shared" si="9"/>
        <v>52.89</v>
      </c>
      <c r="CL6" s="20" t="str">
        <f>IF(CL7="","",IF(CL7="-","【-】","【"&amp;SUBSTITUTE(TEXT(CL7,"#,##0.00"),"-","△")&amp;"】"))</f>
        <v>【53.07】</v>
      </c>
      <c r="CM6" s="21">
        <f>IF(CM7="",NA(),CM7)</f>
        <v>56.15</v>
      </c>
      <c r="CN6" s="21">
        <f t="shared" ref="CN6:CV6" si="10">IF(CN7="",NA(),CN7)</f>
        <v>56.15</v>
      </c>
      <c r="CO6" s="21">
        <f t="shared" si="10"/>
        <v>56.15</v>
      </c>
      <c r="CP6" s="21">
        <f t="shared" si="10"/>
        <v>53.41</v>
      </c>
      <c r="CQ6" s="21">
        <f t="shared" si="10"/>
        <v>54.4</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95.57</v>
      </c>
      <c r="CY6" s="21">
        <f t="shared" ref="CY6:DG6" si="11">IF(CY7="",NA(),CY7)</f>
        <v>95.73</v>
      </c>
      <c r="CZ6" s="21">
        <f t="shared" si="11"/>
        <v>95.78</v>
      </c>
      <c r="DA6" s="21">
        <f t="shared" si="11"/>
        <v>96.01</v>
      </c>
      <c r="DB6" s="21">
        <f t="shared" si="11"/>
        <v>96.45</v>
      </c>
      <c r="DC6" s="21">
        <f t="shared" si="11"/>
        <v>94.01</v>
      </c>
      <c r="DD6" s="21">
        <f t="shared" si="11"/>
        <v>94.14</v>
      </c>
      <c r="DE6" s="21">
        <f t="shared" si="11"/>
        <v>94.02</v>
      </c>
      <c r="DF6" s="21">
        <f t="shared" si="11"/>
        <v>94.43</v>
      </c>
      <c r="DG6" s="21">
        <f t="shared" si="11"/>
        <v>94.27</v>
      </c>
      <c r="DH6" s="20" t="str">
        <f>IF(DH7="","",IF(DH7="-","【-】","【"&amp;SUBSTITUTE(TEXT(DH7,"#,##0.00"),"-","△")&amp;"】"))</f>
        <v>【94.19】</v>
      </c>
      <c r="DI6" s="21">
        <f>IF(DI7="",NA(),DI7)</f>
        <v>6.23</v>
      </c>
      <c r="DJ6" s="21">
        <f t="shared" ref="DJ6:DR6" si="12">IF(DJ7="",NA(),DJ7)</f>
        <v>11.14</v>
      </c>
      <c r="DK6" s="21">
        <f t="shared" si="12"/>
        <v>15.84</v>
      </c>
      <c r="DL6" s="21">
        <f t="shared" si="12"/>
        <v>20.239999999999998</v>
      </c>
      <c r="DM6" s="21">
        <f t="shared" si="12"/>
        <v>24.68</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350001</v>
      </c>
      <c r="D7" s="23">
        <v>46</v>
      </c>
      <c r="E7" s="23">
        <v>17</v>
      </c>
      <c r="F7" s="23">
        <v>3</v>
      </c>
      <c r="G7" s="23">
        <v>0</v>
      </c>
      <c r="H7" s="23" t="s">
        <v>96</v>
      </c>
      <c r="I7" s="23" t="s">
        <v>97</v>
      </c>
      <c r="J7" s="23" t="s">
        <v>98</v>
      </c>
      <c r="K7" s="23" t="s">
        <v>99</v>
      </c>
      <c r="L7" s="23" t="s">
        <v>100</v>
      </c>
      <c r="M7" s="23" t="s">
        <v>101</v>
      </c>
      <c r="N7" s="24" t="s">
        <v>102</v>
      </c>
      <c r="O7" s="24">
        <v>84.23</v>
      </c>
      <c r="P7" s="24">
        <v>72.97</v>
      </c>
      <c r="Q7" s="24">
        <v>100</v>
      </c>
      <c r="R7" s="24">
        <v>0</v>
      </c>
      <c r="S7" s="24">
        <v>1292956</v>
      </c>
      <c r="T7" s="24">
        <v>6113</v>
      </c>
      <c r="U7" s="24">
        <v>211.51</v>
      </c>
      <c r="V7" s="24">
        <v>78412</v>
      </c>
      <c r="W7" s="24">
        <v>25.91</v>
      </c>
      <c r="X7" s="24">
        <v>3026.32</v>
      </c>
      <c r="Y7" s="24">
        <v>100.31</v>
      </c>
      <c r="Z7" s="24">
        <v>100</v>
      </c>
      <c r="AA7" s="24">
        <v>100</v>
      </c>
      <c r="AB7" s="24">
        <v>100</v>
      </c>
      <c r="AC7" s="24">
        <v>100</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75.27</v>
      </c>
      <c r="AV7" s="24">
        <v>70.42</v>
      </c>
      <c r="AW7" s="24">
        <v>88.73</v>
      </c>
      <c r="AX7" s="24">
        <v>58.75</v>
      </c>
      <c r="AY7" s="24">
        <v>95.19</v>
      </c>
      <c r="AZ7" s="24">
        <v>101.14</v>
      </c>
      <c r="BA7" s="24">
        <v>104.74</v>
      </c>
      <c r="BB7" s="24">
        <v>104.74</v>
      </c>
      <c r="BC7" s="24">
        <v>104.66</v>
      </c>
      <c r="BD7" s="24">
        <v>103.57</v>
      </c>
      <c r="BE7" s="24">
        <v>103.38</v>
      </c>
      <c r="BF7" s="24">
        <v>135.07</v>
      </c>
      <c r="BG7" s="24">
        <v>130.01</v>
      </c>
      <c r="BH7" s="24">
        <v>104.62</v>
      </c>
      <c r="BI7" s="24">
        <v>97.71</v>
      </c>
      <c r="BJ7" s="24">
        <v>90.22</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92.92</v>
      </c>
      <c r="CC7" s="24">
        <v>84.25</v>
      </c>
      <c r="CD7" s="24">
        <v>106.14</v>
      </c>
      <c r="CE7" s="24">
        <v>102.16</v>
      </c>
      <c r="CF7" s="24">
        <v>104.38</v>
      </c>
      <c r="CG7" s="24">
        <v>50.67</v>
      </c>
      <c r="CH7" s="24">
        <v>48.7</v>
      </c>
      <c r="CI7" s="24">
        <v>52.53</v>
      </c>
      <c r="CJ7" s="24">
        <v>52.75</v>
      </c>
      <c r="CK7" s="24">
        <v>52.89</v>
      </c>
      <c r="CL7" s="24">
        <v>53.07</v>
      </c>
      <c r="CM7" s="24">
        <v>56.15</v>
      </c>
      <c r="CN7" s="24">
        <v>56.15</v>
      </c>
      <c r="CO7" s="24">
        <v>56.15</v>
      </c>
      <c r="CP7" s="24">
        <v>53.41</v>
      </c>
      <c r="CQ7" s="24">
        <v>54.4</v>
      </c>
      <c r="CR7" s="24">
        <v>68.2</v>
      </c>
      <c r="CS7" s="24">
        <v>68.05</v>
      </c>
      <c r="CT7" s="24">
        <v>67.099999999999994</v>
      </c>
      <c r="CU7" s="24">
        <v>71.900000000000006</v>
      </c>
      <c r="CV7" s="24">
        <v>68.599999999999994</v>
      </c>
      <c r="CW7" s="24">
        <v>68.61</v>
      </c>
      <c r="CX7" s="24">
        <v>95.57</v>
      </c>
      <c r="CY7" s="24">
        <v>95.73</v>
      </c>
      <c r="CZ7" s="24">
        <v>95.78</v>
      </c>
      <c r="DA7" s="24">
        <v>96.01</v>
      </c>
      <c r="DB7" s="24">
        <v>96.45</v>
      </c>
      <c r="DC7" s="24">
        <v>94.01</v>
      </c>
      <c r="DD7" s="24">
        <v>94.14</v>
      </c>
      <c r="DE7" s="24">
        <v>94.02</v>
      </c>
      <c r="DF7" s="24">
        <v>94.43</v>
      </c>
      <c r="DG7" s="24">
        <v>94.27</v>
      </c>
      <c r="DH7" s="24">
        <v>94.19</v>
      </c>
      <c r="DI7" s="24">
        <v>6.23</v>
      </c>
      <c r="DJ7" s="24">
        <v>11.14</v>
      </c>
      <c r="DK7" s="24">
        <v>15.84</v>
      </c>
      <c r="DL7" s="24">
        <v>20.239999999999998</v>
      </c>
      <c r="DM7" s="24">
        <v>24.68</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FA1A8F1-08B4-4F2E-B145-B00474E7F086}"/>
</file>

<file path=customXml/itemProps2.xml><?xml version="1.0" encoding="utf-8"?>
<ds:datastoreItem xmlns:ds="http://schemas.openxmlformats.org/officeDocument/2006/customXml" ds:itemID="{B9351DDD-2228-4EF8-ACE3-C0C6FCC1A3D2}"/>
</file>

<file path=customXml/itemProps3.xml><?xml version="1.0" encoding="utf-8"?>
<ds:datastoreItem xmlns:ds="http://schemas.openxmlformats.org/officeDocument/2006/customXml" ds:itemID="{45EDC4C4-62FD-4527-B615-198B711522E3}"/>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2026-01-30T04:54:03Z</cp:lastPrinted>
  <dcterms:created xsi:type="dcterms:W3CDTF">2025-12-23T06:07:24Z</dcterms:created>
  <dcterms:modified xsi:type="dcterms:W3CDTF">2026-02-02T23:40:59Z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