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08) 総務･管理ｸﾞﾙｰﾌﾟData\01) 流域関連事務\20 決算統計（地方公営企業決算状況調査）\R6年度\04 経営比較分析表\"/>
    </mc:Choice>
  </mc:AlternateContent>
  <xr:revisionPtr revIDLastSave="0" documentId="13_ncr:1_{9D5DAB5F-5DC0-4364-934A-A341D525D1AB}" xr6:coauthVersionLast="47" xr6:coauthVersionMax="47" xr10:uidLastSave="{00000000-0000-0000-0000-000000000000}"/>
  <workbookProtection workbookAlgorithmName="SHA-512" workbookHashValue="mP7z8/LbMbUY0bZ9AJNk+IQcHYlpmo1rPMeC0EWmQcNuCYBEbEiEJvQa+7fnJ49uHYYnlZxv72smMquo2ZrG4A==" workbookSaltValue="xClhNwnG2712DXlaIKikJ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AT10" i="4"/>
  <c r="AL10" i="4"/>
  <c r="W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<sst xmlns="http://schemas.openxmlformats.org/spreadsheetml/2006/main" count="231" uniqueCount="115">
  <si>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</si>
  <si>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</si>
  <si>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</si>
  <si>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</si>
  <si>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</si>
  <si>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</si>
  <si>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</si>
  <si>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</si>
  <si>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</si>
  <si>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</si>
  <si>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</si>
  <si>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</si>
  <si>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</si>
  <si>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</si>
  <si>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</si>
  <si>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</si>
  <si>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</si>
  <si>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</si>
  <si>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</si>
  <si>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</si>
  <si>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</si>
  <si>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</si>
  <si>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</si>
  <si>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</si>
  <si>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</si>
  <si>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</si>
  <si>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</si>
  <si>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</si>
  <si>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</si>
  <si>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</si>
  <si>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</si>
  <si>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</si>
  <si>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</si>
  <si>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</si>
  <si>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</si>
  <si>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</si>
  <si>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</si>
  <si>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</si>
  <si>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</si>
  <si>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</si>
  <si>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</si>
  <si>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</si>
  <si>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</si>
  <si>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</si>
  <si>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</si>
  <si>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</si>
  <si>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</si>
  <si>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</si>
  <si>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</si>
  <si>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</si>
  <si>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</si>
  <si>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</si>
  <si>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</si>
  <si>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</si>
  <si>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</si>
  <si>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</si>
  <si>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</si>
  <si>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</si>
  <si>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</si>
  <si>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</si>
  <si>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</si>
  <si>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</si>
  <si>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</si>
  <si>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</si>
  <si>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</si>
  <si>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</si>
  <si>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</si>
  <si>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</si>
  <si>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</si>
  <si>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</si>
  <si>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</si>
  <si>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</si>
  <si>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</si>
  <si>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</si>
  <si>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</si>
  <si>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</si>
  <si>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</si>
  <si>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</si>
  <si>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</si>
  <si>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</si>
  <si>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</si>
  <si>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</si>
  <si>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</si>
  <si>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</si>
  <si>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</si>
  <si>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</si>
  <si>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</si>
  <si>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</si>
  <si>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</si>
  <si>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</si>
  <si>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</si>
  <si>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</si>
  <si>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</si>
  <si>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</si>
  <si>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</si>
  <si>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</si>
  <si>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</si>
  <si>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</si>
  <si>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</si>
  <si>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</si>
  <si>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</si>
  <si>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</si>
  <si>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</si>
  <si>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</si>
  <si>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</si>
  <si>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</si>
  <si>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</si>
  <si>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</si>
  <si>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</si>
  <si>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</si>
  <si>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</si>
  <si>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</si>
  <si>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令和２年度に地方公営企業法を適用したことから減価償却累計額が少なく計上されており、類似団体の平均値を大きく下回っている。
②管渠老朽化率
　耐用年数を経過した管渠がないため、0％となっている。
③管渠改善率
　耐用年数を経過した管渠はないが、管渠調査の結果に基づき、計画的に実態に合わせた必要な箇所の更新に努める必要がある。</t>
    <phoneticPr fontId="4"/>
  </si>
  <si>
    <t>　物価高騰の影響を踏まえて、流域関連市町からの負担金単価を令和５年度から大幅に引き上げたため、経営基盤の強化が図られている。
　経常収支比率、流動比率や施設利用率は、他の類似団体と同水準となっており、国の経済対策で電気代が抑制されたものの、今後は汚水処理原価の上昇が課題である。
　今後の経営状況の見通しについては、労務費や金利の上昇が顕著となっていることから、ストックマネジメント計画に基づく施設の老朽化対策に取り組むとともに、経営資源を有効に活用しながら維持管理費の抑制に取り組んでいく必要がある。</t>
    <phoneticPr fontId="4"/>
  </si>
  <si>
    <t>①経常収支比率
　令和５年度に流域関連市町からの負担金単価を引き上げたことにより指標が改善し、令和６年度も健全経営の水準とされる100％を上回っている。
②累積欠損金比率
　累積欠損金は発生していない。
③流動比率
　負担金単価の引き上げなどによって保有資金が増加したため改善した。
④企業債残高対事業規模比率
　営業収益が増加したことにより、これまでの数値と比べて減少（改善）しており、今後も同程度で推移する見込みである。
⑤経費回収率
　使用料収入がなく、0％となっている。
⑥汚水処理原価
　労務費や金利の上昇が顕著なため、優先順位を考慮した維持修繕や資産活用によるコスト抑制に取り組む必要がある。
⑦施設利用率
　類似団体の平均値と同水準であり、適切な施設規模で稼働している。今後も同程度の水準で推移する見込みである。
⑧水洗化率
　流域下水道に接続している関連市町の公共下水道の数値が反映されている。類似団体の平均値をやや下回っており、関連市町と連携して広域化や下水道処理人口普及率の向上に取り組む必要がある。</t>
    <rPh sb="47" eb="49">
      <t>レイワ</t>
    </rPh>
    <rPh sb="50" eb="52">
      <t>ネンド</t>
    </rPh>
    <rPh sb="253" eb="255">
      <t>キンリ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</si>
</sst>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0.54</c:v>
                </c:pt>
                <c:pt idx="1">
                  <c:v>0.56000000000000005</c:v>
                </c:pt>
                <c:pt idx="2">
                  <c:v>0.38</c:v>
                </c:pt>
                <c:pt idx="3" formatCode="#,##0.00;&quot;△&quot;#,##0.00">
                  <c:v>0</c:v>
                </c:pt>
                <c:pt idx="4" formatCode="#,##0.00;&quot;△&quot;#,##0.00">
                  <c:v>0</c:v>
                </c:pt>
              </c:numCache>
            </c:numRef>
          </c:val>
          <c:extLst>
            <c:ext xmlns:c16="http://schemas.microsoft.com/office/drawing/2014/chart" uri="{C3380CC4-5D6E-409C-BE32-E72D297353CC}">
              <c16:uniqueId val="{00000000-C691-437C-A898-73BAE5EA14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C691-437C-A898-73BAE5EA14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67.17</c:v>
                </c:pt>
                <c:pt idx="1">
                  <c:v>66.760000000000005</c:v>
                </c:pt>
                <c:pt idx="2">
                  <c:v>65.45</c:v>
                </c:pt>
                <c:pt idx="3">
                  <c:v>67.31</c:v>
                </c:pt>
                <c:pt idx="4">
                  <c:v>67.48</c:v>
                </c:pt>
              </c:numCache>
            </c:numRef>
          </c:val>
          <c:extLst>
            <c:ext xmlns:c16="http://schemas.microsoft.com/office/drawing/2014/chart" uri="{C3380CC4-5D6E-409C-BE32-E72D297353CC}">
              <c16:uniqueId val="{00000000-5561-4493-B272-4AA7F2B1C9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5561-4493-B272-4AA7F2B1C9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89.7</c:v>
                </c:pt>
                <c:pt idx="1">
                  <c:v>86.17</c:v>
                </c:pt>
                <c:pt idx="2">
                  <c:v>86.7</c:v>
                </c:pt>
                <c:pt idx="3">
                  <c:v>86.71</c:v>
                </c:pt>
                <c:pt idx="4">
                  <c:v>83.4</c:v>
                </c:pt>
              </c:numCache>
            </c:numRef>
          </c:val>
          <c:extLst>
            <c:ext xmlns:c16="http://schemas.microsoft.com/office/drawing/2014/chart" uri="{C3380CC4-5D6E-409C-BE32-E72D297353CC}">
              <c16:uniqueId val="{00000000-9C73-4C55-8AC6-0EADF0525C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9C73-4C55-8AC6-0EADF0525C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100.24</c:v>
                </c:pt>
                <c:pt idx="1">
                  <c:v>99.98</c:v>
                </c:pt>
                <c:pt idx="2">
                  <c:v>99.35</c:v>
                </c:pt>
                <c:pt idx="3">
                  <c:v>104.08</c:v>
                </c:pt>
                <c:pt idx="4">
                  <c:v>102.17</c:v>
                </c:pt>
              </c:numCache>
            </c:numRef>
          </c:val>
          <c:extLst>
            <c:ext xmlns:c16="http://schemas.microsoft.com/office/drawing/2014/chart" uri="{C3380CC4-5D6E-409C-BE32-E72D297353CC}">
              <c16:uniqueId val="{00000000-476B-4A1C-80F4-6959300C5D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476B-4A1C-80F4-6959300C5D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5.69</c:v>
                </c:pt>
                <c:pt idx="1">
                  <c:v>10.61</c:v>
                </c:pt>
                <c:pt idx="2">
                  <c:v>15.08</c:v>
                </c:pt>
                <c:pt idx="3">
                  <c:v>18.760000000000002</c:v>
                </c:pt>
                <c:pt idx="4">
                  <c:v>22.57</c:v>
                </c:pt>
              </c:numCache>
            </c:numRef>
          </c:val>
          <c:extLst>
            <c:ext xmlns:c16="http://schemas.microsoft.com/office/drawing/2014/chart" uri="{C3380CC4-5D6E-409C-BE32-E72D297353CC}">
              <c16:uniqueId val="{00000000-BFB8-422D-B641-84FD178D44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FB8-422D-B641-84FD178D44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BD-4DE1-B0D5-E7D38F2E9B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89BD-4DE1-B0D5-E7D38F2E9B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A2-4625-B6A2-5326BD387E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A3A2-4625-B6A2-5326BD387E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33.549999999999997</c:v>
                </c:pt>
                <c:pt idx="1">
                  <c:v>62.5</c:v>
                </c:pt>
                <c:pt idx="2">
                  <c:v>56.15</c:v>
                </c:pt>
                <c:pt idx="3">
                  <c:v>101.02</c:v>
                </c:pt>
                <c:pt idx="4">
                  <c:v>117.59</c:v>
                </c:pt>
              </c:numCache>
            </c:numRef>
          </c:val>
          <c:extLst>
            <c:ext xmlns:c16="http://schemas.microsoft.com/office/drawing/2014/chart" uri="{C3380CC4-5D6E-409C-BE32-E72D297353CC}">
              <c16:uniqueId val="{00000000-89F0-4985-8CC2-D3F08D2766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89F0-4985-8CC2-D3F08D2766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143.94</c:v>
                </c:pt>
                <c:pt idx="1">
                  <c:v>144.1</c:v>
                </c:pt>
                <c:pt idx="2">
                  <c:v>151.30000000000001</c:v>
                </c:pt>
                <c:pt idx="3">
                  <c:v>94.66</c:v>
                </c:pt>
                <c:pt idx="4">
                  <c:v>89.01</c:v>
                </c:pt>
              </c:numCache>
            </c:numRef>
          </c:val>
          <c:extLst>
            <c:ext xmlns:c16="http://schemas.microsoft.com/office/drawing/2014/chart" uri="{C3380CC4-5D6E-409C-BE32-E72D297353CC}">
              <c16:uniqueId val="{00000000-8FBA-492A-B9FD-BEC9104D1B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8FBA-492A-B9FD-BEC9104D1B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A5-4032-BAC2-53C85BCD89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FA5-4032-BAC2-53C85BCD89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74.430000000000007</c:v>
                </c:pt>
                <c:pt idx="1">
                  <c:v>73.3</c:v>
                </c:pt>
                <c:pt idx="2">
                  <c:v>72.17</c:v>
                </c:pt>
                <c:pt idx="3">
                  <c:v>80.12</c:v>
                </c:pt>
                <c:pt idx="4">
                  <c:v>86.3</c:v>
                </c:pt>
              </c:numCache>
            </c:numRef>
          </c:val>
          <c:extLst>
            <c:ext xmlns:c16="http://schemas.microsoft.com/office/drawing/2014/chart" uri="{C3380CC4-5D6E-409C-BE32-E72D297353CC}">
              <c16:uniqueId val="{00000000-1850-4148-98BB-415E53FAA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850-4148-98BB-415E53FAA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4"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香川県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939965</v>
      </c>
      <c r="AM8" s="44"/>
      <c r="AN8" s="44"/>
      <c r="AO8" s="44"/>
      <c r="AP8" s="44"/>
      <c r="AQ8" s="44"/>
      <c r="AR8" s="44"/>
      <c r="AS8" s="44"/>
      <c r="AT8" s="45">
        <f>データ!T6</f>
        <v>1876.83</v>
      </c>
      <c r="AU8" s="45"/>
      <c r="AV8" s="45"/>
      <c r="AW8" s="45"/>
      <c r="AX8" s="45"/>
      <c r="AY8" s="45"/>
      <c r="AZ8" s="45"/>
      <c r="BA8" s="45"/>
      <c r="BB8" s="45">
        <f>データ!U6</f>
        <v>500.83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89.5</v>
      </c>
      <c r="J10" s="45"/>
      <c r="K10" s="45"/>
      <c r="L10" s="45"/>
      <c r="M10" s="45"/>
      <c r="N10" s="45"/>
      <c r="O10" s="45"/>
      <c r="P10" s="45">
        <f>データ!P6</f>
        <v>43.97</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85221</v>
      </c>
      <c r="AM10" s="44"/>
      <c r="AN10" s="44"/>
      <c r="AO10" s="44"/>
      <c r="AP10" s="44"/>
      <c r="AQ10" s="44"/>
      <c r="AR10" s="44"/>
      <c r="AS10" s="44"/>
      <c r="AT10" s="45">
        <f>データ!W6</f>
        <v>37.869999999999997</v>
      </c>
      <c r="AU10" s="45"/>
      <c r="AV10" s="45"/>
      <c r="AW10" s="45"/>
      <c r="AX10" s="45"/>
      <c r="AY10" s="45"/>
      <c r="AZ10" s="45"/>
      <c r="BA10" s="45"/>
      <c r="BB10" s="45">
        <f>データ!X6</f>
        <v>2250.36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ZTebg1Sn/FFYWtqzB+IFq2C6BtNJnujAkFRRqT8YbFhhO91r9gY40Tc+u9cnnkw7g7D9bEENAw+XlWZnBj/ZhA==" saltValue="HlcvF9Q+5vj7NKZAHEYK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370002</v>
      </c>
      <c r="D6" s="19">
        <f t="shared" si="3"/>
        <v>46</v>
      </c>
      <c r="E6" s="19">
        <f t="shared" si="3"/>
        <v>17</v>
      </c>
      <c r="F6" s="19">
        <f t="shared" si="3"/>
        <v>3</v>
      </c>
      <c r="G6" s="19">
        <f t="shared" si="3"/>
        <v>0</v>
      </c>
      <c r="H6" s="19" t="str">
        <f t="shared" si="3"/>
        <v>香川県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89.5</v>
      </c>
      <c r="P6" s="20">
        <f t="shared" si="3"/>
        <v>43.97</v>
      </c>
      <c r="Q6" s="20">
        <f t="shared" si="3"/>
        <v>100</v>
      </c>
      <c r="R6" s="20">
        <f t="shared" si="3"/>
        <v>0</v>
      </c>
      <c r="S6" s="20">
        <f t="shared" si="3"/>
        <v>939965</v>
      </c>
      <c r="T6" s="20">
        <f t="shared" si="3"/>
        <v>1876.83</v>
      </c>
      <c r="U6" s="20">
        <f t="shared" si="3"/>
        <v>500.83</v>
      </c>
      <c r="V6" s="20">
        <f t="shared" si="3"/>
        <v>85221</v>
      </c>
      <c r="W6" s="20">
        <f t="shared" si="3"/>
        <v>37.869999999999997</v>
      </c>
      <c r="X6" s="20">
        <f t="shared" si="3"/>
        <v>2250.36</v>
      </c>
      <c r="Y6" s="21">
        <f>IF(Y7="",NA(),Y7)</f>
        <v>100.24</v>
      </c>
      <c r="Z6" s="21">
        <f t="shared" ref="Z6:AH6" si="4">IF(Z7="",NA(),Z7)</f>
        <v>99.98</v>
      </c>
      <c r="AA6" s="21">
        <f t="shared" si="4"/>
        <v>99.35</v>
      </c>
      <c r="AB6" s="21">
        <f t="shared" si="4"/>
        <v>104.08</v>
      </c>
      <c r="AC6" s="21">
        <f t="shared" si="4"/>
        <v>102.17</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33.549999999999997</v>
      </c>
      <c r="AV6" s="21">
        <f t="shared" ref="AV6:BD6" si="6">IF(AV7="",NA(),AV7)</f>
        <v>62.5</v>
      </c>
      <c r="AW6" s="21">
        <f t="shared" si="6"/>
        <v>56.15</v>
      </c>
      <c r="AX6" s="21">
        <f t="shared" si="6"/>
        <v>101.02</v>
      </c>
      <c r="AY6" s="21">
        <f t="shared" si="6"/>
        <v>117.59</v>
      </c>
      <c r="AZ6" s="21">
        <f t="shared" si="6"/>
        <v>101.14</v>
      </c>
      <c r="BA6" s="21">
        <f t="shared" si="6"/>
        <v>104.74</v>
      </c>
      <c r="BB6" s="21">
        <f t="shared" si="6"/>
        <v>104.74</v>
      </c>
      <c r="BC6" s="21">
        <f t="shared" si="6"/>
        <v>104.66</v>
      </c>
      <c r="BD6" s="21">
        <f t="shared" si="6"/>
        <v>103.57</v>
      </c>
      <c r="BE6" s="20" t="str">
        <f>IF(BE7="","",IF(BE7="-","【-】","【"&amp;SUBSTITUTE(TEXT(BE7,"#,##0.00"),"-","△")&amp;"】"))</f>
        <v>【103.38】</v>
      </c>
      <c r="BF6" s="21">
        <f>IF(BF7="",NA(),BF7)</f>
        <v>143.94</v>
      </c>
      <c r="BG6" s="21">
        <f t="shared" ref="BG6:BO6" si="7">IF(BG7="",NA(),BG7)</f>
        <v>144.1</v>
      </c>
      <c r="BH6" s="21">
        <f t="shared" si="7"/>
        <v>151.30000000000001</v>
      </c>
      <c r="BI6" s="21">
        <f t="shared" si="7"/>
        <v>94.66</v>
      </c>
      <c r="BJ6" s="21">
        <f t="shared" si="7"/>
        <v>89.01</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74.430000000000007</v>
      </c>
      <c r="CC6" s="21">
        <f t="shared" ref="CC6:CK6" si="9">IF(CC7="",NA(),CC7)</f>
        <v>73.3</v>
      </c>
      <c r="CD6" s="21">
        <f t="shared" si="9"/>
        <v>72.17</v>
      </c>
      <c r="CE6" s="21">
        <f t="shared" si="9"/>
        <v>80.12</v>
      </c>
      <c r="CF6" s="21">
        <f t="shared" si="9"/>
        <v>86.3</v>
      </c>
      <c r="CG6" s="21">
        <f t="shared" si="9"/>
        <v>50.67</v>
      </c>
      <c r="CH6" s="21">
        <f t="shared" si="9"/>
        <v>48.7</v>
      </c>
      <c r="CI6" s="21">
        <f t="shared" si="9"/>
        <v>52.53</v>
      </c>
      <c r="CJ6" s="21">
        <f t="shared" si="9"/>
        <v>52.75</v>
      </c>
      <c r="CK6" s="21">
        <f t="shared" si="9"/>
        <v>52.89</v>
      </c>
      <c r="CL6" s="20" t="str">
        <f>IF(CL7="","",IF(CL7="-","【-】","【"&amp;SUBSTITUTE(TEXT(CL7,"#,##0.00"),"-","△")&amp;"】"))</f>
        <v>【53.07】</v>
      </c>
      <c r="CM6" s="21">
        <f>IF(CM7="",NA(),CM7)</f>
        <v>67.17</v>
      </c>
      <c r="CN6" s="21">
        <f t="shared" ref="CN6:CV6" si="10">IF(CN7="",NA(),CN7)</f>
        <v>66.760000000000005</v>
      </c>
      <c r="CO6" s="21">
        <f t="shared" si="10"/>
        <v>65.45</v>
      </c>
      <c r="CP6" s="21">
        <f t="shared" si="10"/>
        <v>67.31</v>
      </c>
      <c r="CQ6" s="21">
        <f t="shared" si="10"/>
        <v>67.48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89.7</v>
      </c>
      <c r="CY6" s="21">
        <f t="shared" ref="CY6:DG6" si="11">IF(CY7="",NA(),CY7)</f>
        <v>86.17</v>
      </c>
      <c r="CZ6" s="21">
        <f t="shared" si="11"/>
        <v>86.7</v>
      </c>
      <c r="DA6" s="21">
        <f t="shared" si="11"/>
        <v>86.71</v>
      </c>
      <c r="DB6" s="21">
        <f t="shared" si="11"/>
        <v>83.4</v>
      </c>
      <c r="DC6" s="21">
        <f t="shared" si="11"/>
        <v>94.01</v>
      </c>
      <c r="DD6" s="21">
        <f t="shared" si="11"/>
        <v>94.14</v>
      </c>
      <c r="DE6" s="21">
        <f t="shared" si="11"/>
        <v>94.02</v>
      </c>
      <c r="DF6" s="21">
        <f t="shared" si="11"/>
        <v>94.43</v>
      </c>
      <c r="DG6" s="21">
        <f t="shared" si="11"/>
        <v>94.27</v>
      </c>
      <c r="DH6" s="20" t="str">
        <f>IF(DH7="","",IF(DH7="-","【-】","【"&amp;SUBSTITUTE(TEXT(DH7,"#,##0.00"),"-","△")&amp;"】"))</f>
        <v>【94.19】</v>
      </c>
      <c r="DI6" s="21">
        <f>IF(DI7="",NA(),DI7)</f>
        <v>5.69</v>
      </c>
      <c r="DJ6" s="21">
        <f t="shared" ref="DJ6:DR6" si="12">IF(DJ7="",NA(),DJ7)</f>
        <v>10.61</v>
      </c>
      <c r="DK6" s="21">
        <f t="shared" si="12"/>
        <v>15.08</v>
      </c>
      <c r="DL6" s="21">
        <f t="shared" si="12"/>
        <v>18.760000000000002</v>
      </c>
      <c r="DM6" s="21">
        <f t="shared" si="12"/>
        <v>22.57</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0.54</v>
      </c>
      <c r="EF6" s="21">
        <f t="shared" ref="EF6:EN6" si="14">IF(EF7="",NA(),EF7)</f>
        <v>0.56000000000000005</v>
      </c>
      <c r="EG6" s="21">
        <f t="shared" si="14"/>
        <v>0.38</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370002</v>
      </c>
      <c r="D7" s="23">
        <v>46</v>
      </c>
      <c r="E7" s="23">
        <v>17</v>
      </c>
      <c r="F7" s="23">
        <v>3</v>
      </c>
      <c r="G7" s="23">
        <v>0</v>
      </c>
      <c r="H7" s="23" t="s">
        <v>96</v>
      </c>
      <c r="I7" s="23" t="s">
        <v>97</v>
      </c>
      <c r="J7" s="23" t="s">
        <v>98</v>
      </c>
      <c r="K7" s="23" t="s">
        <v>99</v>
      </c>
      <c r="L7" s="23" t="s">
        <v>100</v>
      </c>
      <c r="M7" s="23" t="s">
        <v>101</v>
      </c>
      <c r="N7" s="24" t="s">
        <v>102</v>
      </c>
      <c r="O7" s="24">
        <v>89.5</v>
      </c>
      <c r="P7" s="24">
        <v>43.97</v>
      </c>
      <c r="Q7" s="24">
        <v>100</v>
      </c>
      <c r="R7" s="24">
        <v>0</v>
      </c>
      <c r="S7" s="24">
        <v>939965</v>
      </c>
      <c r="T7" s="24">
        <v>1876.83</v>
      </c>
      <c r="U7" s="24">
        <v>500.83</v>
      </c>
      <c r="V7" s="24">
        <v>85221</v>
      </c>
      <c r="W7" s="24">
        <v>37.869999999999997</v>
      </c>
      <c r="X7" s="24">
        <v>2250.36</v>
      </c>
      <c r="Y7" s="24">
        <v>100.24</v>
      </c>
      <c r="Z7" s="24">
        <v>99.98</v>
      </c>
      <c r="AA7" s="24">
        <v>99.35</v>
      </c>
      <c r="AB7" s="24">
        <v>104.08</v>
      </c>
      <c r="AC7" s="24">
        <v>102.17</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33.549999999999997</v>
      </c>
      <c r="AV7" s="24">
        <v>62.5</v>
      </c>
      <c r="AW7" s="24">
        <v>56.15</v>
      </c>
      <c r="AX7" s="24">
        <v>101.02</v>
      </c>
      <c r="AY7" s="24">
        <v>117.59</v>
      </c>
      <c r="AZ7" s="24">
        <v>101.14</v>
      </c>
      <c r="BA7" s="24">
        <v>104.74</v>
      </c>
      <c r="BB7" s="24">
        <v>104.74</v>
      </c>
      <c r="BC7" s="24">
        <v>104.66</v>
      </c>
      <c r="BD7" s="24">
        <v>103.57</v>
      </c>
      <c r="BE7" s="24">
        <v>103.38</v>
      </c>
      <c r="BF7" s="24">
        <v>143.94</v>
      </c>
      <c r="BG7" s="24">
        <v>144.1</v>
      </c>
      <c r="BH7" s="24">
        <v>151.30000000000001</v>
      </c>
      <c r="BI7" s="24">
        <v>94.66</v>
      </c>
      <c r="BJ7" s="24">
        <v>89.01</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74.430000000000007</v>
      </c>
      <c r="CC7" s="24">
        <v>73.3</v>
      </c>
      <c r="CD7" s="24">
        <v>72.17</v>
      </c>
      <c r="CE7" s="24">
        <v>80.12</v>
      </c>
      <c r="CF7" s="24">
        <v>86.3</v>
      </c>
      <c r="CG7" s="24">
        <v>50.67</v>
      </c>
      <c r="CH7" s="24">
        <v>48.7</v>
      </c>
      <c r="CI7" s="24">
        <v>52.53</v>
      </c>
      <c r="CJ7" s="24">
        <v>52.75</v>
      </c>
      <c r="CK7" s="24">
        <v>52.89</v>
      </c>
      <c r="CL7" s="24">
        <v>53.07</v>
      </c>
      <c r="CM7" s="24">
        <v>67.17</v>
      </c>
      <c r="CN7" s="24">
        <v>66.760000000000005</v>
      </c>
      <c r="CO7" s="24">
        <v>65.45</v>
      </c>
      <c r="CP7" s="24">
        <v>67.31</v>
      </c>
      <c r="CQ7" s="24">
        <v>67.48</v>
      </c>
      <c r="CR7" s="24">
        <v>68.2</v>
      </c>
      <c r="CS7" s="24">
        <v>68.05</v>
      </c>
      <c r="CT7" s="24">
        <v>67.099999999999994</v>
      </c>
      <c r="CU7" s="24">
        <v>71.900000000000006</v>
      </c>
      <c r="CV7" s="24">
        <v>68.599999999999994</v>
      </c>
      <c r="CW7" s="24">
        <v>68.61</v>
      </c>
      <c r="CX7" s="24">
        <v>89.7</v>
      </c>
      <c r="CY7" s="24">
        <v>86.17</v>
      </c>
      <c r="CZ7" s="24">
        <v>86.7</v>
      </c>
      <c r="DA7" s="24">
        <v>86.71</v>
      </c>
      <c r="DB7" s="24">
        <v>83.4</v>
      </c>
      <c r="DC7" s="24">
        <v>94.01</v>
      </c>
      <c r="DD7" s="24">
        <v>94.14</v>
      </c>
      <c r="DE7" s="24">
        <v>94.02</v>
      </c>
      <c r="DF7" s="24">
        <v>94.43</v>
      </c>
      <c r="DG7" s="24">
        <v>94.27</v>
      </c>
      <c r="DH7" s="24">
        <v>94.19</v>
      </c>
      <c r="DI7" s="24">
        <v>5.69</v>
      </c>
      <c r="DJ7" s="24">
        <v>10.61</v>
      </c>
      <c r="DK7" s="24">
        <v>15.08</v>
      </c>
      <c r="DL7" s="24">
        <v>18.760000000000002</v>
      </c>
      <c r="DM7" s="24">
        <v>22.57</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0.54</v>
      </c>
      <c r="EF7" s="24">
        <v>0.56000000000000005</v>
      </c>
      <c r="EG7" s="24">
        <v>0.38</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2E55FFA-CB59-482B-9158-0A732A4BEA5C}"/>
</file>

<file path=customXml/itemProps2.xml><?xml version="1.0" encoding="utf-8"?>
<ds:datastoreItem xmlns:ds="http://schemas.openxmlformats.org/officeDocument/2006/customXml" ds:itemID="{2D6282AC-20F6-4ED6-A886-1984BF048453}"/>
</file>

<file path=customXml/itemProps3.xml><?xml version="1.0" encoding="utf-8"?>
<ds:datastoreItem xmlns:ds="http://schemas.openxmlformats.org/officeDocument/2006/customXml" ds:itemID="{85C95B63-5632-4926-B14A-16E68238713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2025-12-23T06:07:25Z</dcterms:created>
  <dcterms:modified xsi:type="dcterms:W3CDTF">2026-02-02T03:02:07Z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