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2023\intra\171801\51 公営企業会計\25_調査回答\各課からの照会\★財政課\R7\（R8.1.29〆）経営比較分析表の分析等について\"/>
    </mc:Choice>
  </mc:AlternateContent>
  <xr:revisionPtr revIDLastSave="0" documentId="13_ncr:1_{FFFB8AE0-363D-49D8-8872-91272544D658}" xr6:coauthVersionLast="47" xr6:coauthVersionMax="47" xr10:uidLastSave="{00000000-0000-0000-0000-000000000000}"/>
  <workbookProtection workbookAlgorithmName="SHA-512" workbookHashValue="IFMIiclrcmqJtd5Uj7hke9cAN2ZgS+GZ8b+sZu0wsXefOiazJVGBFc8GiGcPexGyxql//XQXAizYHIQzQR/0HA==" workbookSaltValue="sMX3l4lYBayIFA7lURF1b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F85" i="4"/>
  <c r="E85"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<sst xmlns="http://schemas.openxmlformats.org/spreadsheetml/2006/main" count="231" uniqueCount="116">
  <si>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</si>
  <si>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</si>
  <si>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</si>
  <si>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</si>
  <si>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</si>
  <si>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</si>
  <si>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</si>
  <si>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</si>
  <si>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</si>
  <si>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</si>
  <si>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</si>
  <si>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</si>
  <si>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</si>
  <si>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</si>
  <si>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</si>
  <si>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</si>
  <si>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</si>
  <si>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</si>
  <si>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</si>
  <si>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</si>
  <si>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</si>
  <si>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</si>
  <si>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</si>
  <si>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</si>
  <si>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</si>
  <si>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</si>
  <si>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</si>
  <si>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</si>
  <si>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</si>
  <si>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</si>
  <si>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</si>
  <si>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</si>
  <si>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</si>
  <si>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</si>
  <si>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</si>
  <si>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</si>
  <si>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</si>
  <si>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</si>
  <si>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</si>
  <si>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</si>
  <si>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</si>
  <si>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</si>
  <si>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</si>
  <si>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</si>
  <si>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</si>
  <si>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</si>
  <si>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</si>
  <si>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</si>
  <si>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</si>
  <si>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</si>
  <si>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</si>
  <si>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</si>
  <si>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</si>
  <si>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</si>
  <si>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</si>
  <si>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</si>
  <si>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</si>
  <si>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</si>
  <si>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</si>
  <si>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</si>
  <si>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</si>
  <si>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</si>
  <si>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</si>
  <si>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</si>
  <si>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</si>
  <si>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</si>
  <si>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</si>
  <si>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</si>
  <si>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</si>
  <si>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</si>
  <si>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</si>
  <si>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</si>
  <si>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</si>
  <si>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</si>
  <si>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</si>
  <si>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</si>
  <si>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</si>
  <si>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</si>
  <si>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</si>
  <si>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</si>
  <si>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</si>
  <si>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</si>
  <si>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</si>
  <si>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</si>
  <si>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</si>
  <si>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</si>
  <si>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</si>
  <si>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</si>
  <si>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</si>
  <si>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</si>
  <si>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</si>
  <si>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</si>
  <si>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</si>
  <si>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</si>
  <si>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</si>
  <si>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</si>
  <si>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</si>
  <si>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</si>
  <si>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</si>
  <si>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</si>
  <si>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</si>
  <si>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</si>
  <si>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</si>
  <si>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</si>
  <si>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</si>
  <si>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</si>
  <si>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</si>
  <si>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</si>
  <si>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</si>
  <si>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</si>
  <si>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</si>
  <si>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</si>
  <si>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</si>
  <si>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他の類似団体と比較して、本県の流域下水道事業の経営指標は概ね健全性が確保されている。しかし、水洗化率が全国平均より低く、家屋への接続率の向上が課題となっている。</t>
    <phoneticPr fontId="4"/>
  </si>
  <si>
    <t>　本県の流域下水道は、平成２年供用開始と比較的新しいものであり、耐用年数を超過した管渠や更新した管渠がないため分析表に数字として表れていない。
　今後の中長期の老朽化対策として、令和７年度に第二期ストックマネジメント計画を策定し、計画的・効率的な維持管理・改築更新に取り組んでいくこととしている。</t>
    <rPh sb="1" eb="2">
      <t>ホン</t>
    </rPh>
    <rPh sb="2" eb="3">
      <t>ケン</t>
    </rPh>
    <rPh sb="4" eb="6">
      <t>リュウイキ</t>
    </rPh>
    <rPh sb="6" eb="9">
      <t>ゲスイドウ</t>
    </rPh>
    <rPh sb="11" eb="13">
      <t>ヘイセイ</t>
    </rPh>
    <rPh sb="14" eb="15">
      <t>ネン</t>
    </rPh>
    <rPh sb="15" eb="17">
      <t>キョウヨウ</t>
    </rPh>
    <rPh sb="17" eb="19">
      <t>カイシ</t>
    </rPh>
    <rPh sb="20" eb="23">
      <t>ヒカクテキ</t>
    </rPh>
    <rPh sb="23" eb="24">
      <t>アタラ</t>
    </rPh>
    <rPh sb="32" eb="36">
      <t>タイヨウネンスウ</t>
    </rPh>
    <rPh sb="37" eb="39">
      <t>チョウカ</t>
    </rPh>
    <rPh sb="41" eb="43">
      <t>カンキョ</t>
    </rPh>
    <rPh sb="44" eb="46">
      <t>コウシン</t>
    </rPh>
    <rPh sb="48" eb="50">
      <t>カンキョ</t>
    </rPh>
    <rPh sb="55" eb="58">
      <t>ブンセキヒョウ</t>
    </rPh>
    <rPh sb="59" eb="61">
      <t>スウジ</t>
    </rPh>
    <rPh sb="64" eb="65">
      <t>アラワ</t>
    </rPh>
    <rPh sb="73" eb="75">
      <t>コンゴ</t>
    </rPh>
    <rPh sb="76" eb="79">
      <t>チュウチョウキ</t>
    </rPh>
    <rPh sb="80" eb="83">
      <t>ロウキュウカ</t>
    </rPh>
    <rPh sb="83" eb="85">
      <t>タイサク</t>
    </rPh>
    <rPh sb="89" eb="91">
      <t>レイワ</t>
    </rPh>
    <rPh sb="92" eb="94">
      <t>ネンド</t>
    </rPh>
    <rPh sb="95" eb="97">
      <t>ダイニ</t>
    </rPh>
    <rPh sb="97" eb="98">
      <t>キ</t>
    </rPh>
    <rPh sb="108" eb="110">
      <t>ケイカク</t>
    </rPh>
    <rPh sb="111" eb="113">
      <t>サクテイ</t>
    </rPh>
    <rPh sb="115" eb="118">
      <t>ケイカクテキ</t>
    </rPh>
    <rPh sb="119" eb="122">
      <t>コウリツテキ</t>
    </rPh>
    <rPh sb="123" eb="125">
      <t>イジ</t>
    </rPh>
    <rPh sb="125" eb="127">
      <t>カンリ</t>
    </rPh>
    <rPh sb="128" eb="130">
      <t>カイチク</t>
    </rPh>
    <rPh sb="130" eb="132">
      <t>コウシン</t>
    </rPh>
    <rPh sb="133" eb="134">
      <t>ト</t>
    </rPh>
    <rPh sb="135" eb="136">
      <t>ク</t>
    </rPh>
    <phoneticPr fontId="16"/>
  </si>
  <si>
    <t>　経常収支比率は、令和６年度から流域関連市からの負担金単価を引き上げたことにより、健全経営の水準とされる100％を上回った。流動比率は97.76％であり、支払い能力を高めるため今後も流動資産の増加に取り組む必要がある。
　企業債残高については、一般会計からの繰入により償還しており、流域下水道の負担はない。
　また、施設利用率も69.49％であり、類似団体と比較しても適切な施設規模となっている。
　なお、汚水処理原価については、高知市から高濃度汚水を受け入れている影響により、類似団体と比較して高くなっている。</t>
    <rPh sb="1" eb="3">
      <t>ケイジョウ</t>
    </rPh>
    <rPh sb="3" eb="5">
      <t>シュウシ</t>
    </rPh>
    <rPh sb="5" eb="7">
      <t>ヒリツ</t>
    </rPh>
    <rPh sb="9" eb="11">
      <t>レイワ</t>
    </rPh>
    <rPh sb="12" eb="14">
      <t>ネンド</t>
    </rPh>
    <rPh sb="16" eb="18">
      <t>リュウイキ</t>
    </rPh>
    <rPh sb="24" eb="27">
      <t>フタンキン</t>
    </rPh>
    <rPh sb="27" eb="29">
      <t>タンカ</t>
    </rPh>
    <rPh sb="30" eb="31">
      <t>ヒ</t>
    </rPh>
    <rPh sb="32" eb="33">
      <t>ア</t>
    </rPh>
    <rPh sb="41" eb="43">
      <t>ケンゼン</t>
    </rPh>
    <rPh sb="43" eb="45">
      <t>ケイエイ</t>
    </rPh>
    <rPh sb="46" eb="48">
      <t>スイジュン</t>
    </rPh>
    <rPh sb="57" eb="59">
      <t>ウワマワ</t>
    </rPh>
    <rPh sb="62" eb="64">
      <t>リュウドウ</t>
    </rPh>
    <rPh sb="64" eb="66">
      <t>ヒリツ</t>
    </rPh>
    <rPh sb="77" eb="79">
      <t>シハラ</t>
    </rPh>
    <rPh sb="80" eb="82">
      <t>ノウリョク</t>
    </rPh>
    <rPh sb="83" eb="84">
      <t>タカ</t>
    </rPh>
    <rPh sb="88" eb="90">
      <t>コンゴ</t>
    </rPh>
    <rPh sb="91" eb="93">
      <t>リュウドウ</t>
    </rPh>
    <rPh sb="93" eb="95">
      <t>シサン</t>
    </rPh>
    <rPh sb="96" eb="98">
      <t>ゾウカ</t>
    </rPh>
    <rPh sb="99" eb="100">
      <t>ト</t>
    </rPh>
    <rPh sb="101" eb="102">
      <t>ク</t>
    </rPh>
    <rPh sb="103" eb="105">
      <t>ヒツヨウ</t>
    </rPh>
    <rPh sb="111" eb="114">
      <t>キギョウサイ</t>
    </rPh>
    <rPh sb="114" eb="116">
      <t>ザンダカ</t>
    </rPh>
    <rPh sb="122" eb="124">
      <t>イッパン</t>
    </rPh>
    <rPh sb="124" eb="126">
      <t>カイケイ</t>
    </rPh>
    <rPh sb="129" eb="131">
      <t>クリイレ</t>
    </rPh>
    <rPh sb="134" eb="136">
      <t>ショウカン</t>
    </rPh>
    <rPh sb="141" eb="143">
      <t>リュウイキ</t>
    </rPh>
    <rPh sb="143" eb="146">
      <t>ゲスイドウ</t>
    </rPh>
    <rPh sb="147" eb="149">
      <t>フタン</t>
    </rPh>
    <rPh sb="158" eb="160">
      <t>シセツ</t>
    </rPh>
    <rPh sb="160" eb="163">
      <t>リヨウリツ</t>
    </rPh>
    <rPh sb="174" eb="176">
      <t>ルイジ</t>
    </rPh>
    <rPh sb="176" eb="178">
      <t>ダンタイ</t>
    </rPh>
    <rPh sb="179" eb="181">
      <t>ヒカク</t>
    </rPh>
    <rPh sb="184" eb="186">
      <t>テキセツ</t>
    </rPh>
    <rPh sb="187" eb="189">
      <t>シセツ</t>
    </rPh>
    <rPh sb="189" eb="191">
      <t>キボ</t>
    </rPh>
    <rPh sb="203" eb="205">
      <t>オスイ</t>
    </rPh>
    <rPh sb="205" eb="207">
      <t>ショリ</t>
    </rPh>
    <rPh sb="207" eb="209">
      <t>ゲンカ</t>
    </rPh>
    <rPh sb="215" eb="218">
      <t>コウチシ</t>
    </rPh>
    <rPh sb="220" eb="223">
      <t>コウノウド</t>
    </rPh>
    <rPh sb="223" eb="225">
      <t>オスイ</t>
    </rPh>
    <rPh sb="226" eb="227">
      <t>ウ</t>
    </rPh>
    <rPh sb="228" eb="229">
      <t>イ</t>
    </rPh>
    <rPh sb="233" eb="235">
      <t>エイキョウ</t>
    </rPh>
    <rPh sb="239" eb="241">
      <t>ルイジ</t>
    </rPh>
    <rPh sb="241" eb="243">
      <t>ダンタイ</t>
    </rPh>
    <rPh sb="244" eb="246">
      <t>ヒカク</t>
    </rPh>
    <rPh sb="248" eb="249">
      <t>タカ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</si>
</sst>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E3-466B-8A91-FA460EDE06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D4E3-466B-8A91-FA460EDE06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70.180000000000007</c:v>
                </c:pt>
                <c:pt idx="1">
                  <c:v>71.260000000000005</c:v>
                </c:pt>
                <c:pt idx="2">
                  <c:v>68.819999999999993</c:v>
                </c:pt>
                <c:pt idx="3">
                  <c:v>69.19</c:v>
                </c:pt>
                <c:pt idx="4">
                  <c:v>69.489999999999995</c:v>
                </c:pt>
              </c:numCache>
            </c:numRef>
          </c:val>
          <c:extLst>
            <c:ext xmlns:c16="http://schemas.microsoft.com/office/drawing/2014/chart" uri="{C3380CC4-5D6E-409C-BE32-E72D297353CC}">
              <c16:uniqueId val="{00000000-61D4-4921-965C-3BF95A4317F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61D4-4921-965C-3BF95A4317F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84.7</c:v>
                </c:pt>
                <c:pt idx="1">
                  <c:v>84.3</c:v>
                </c:pt>
                <c:pt idx="2">
                  <c:v>84.52</c:v>
                </c:pt>
                <c:pt idx="3">
                  <c:v>84.48</c:v>
                </c:pt>
                <c:pt idx="4">
                  <c:v>84.86</c:v>
                </c:pt>
              </c:numCache>
            </c:numRef>
          </c:val>
          <c:extLst>
            <c:ext xmlns:c16="http://schemas.microsoft.com/office/drawing/2014/chart" uri="{C3380CC4-5D6E-409C-BE32-E72D297353CC}">
              <c16:uniqueId val="{00000000-9DB9-4BF2-BB4F-8F3399E15E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9DB9-4BF2-BB4F-8F3399E15E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114.6</c:v>
                </c:pt>
                <c:pt idx="1">
                  <c:v>98.64</c:v>
                </c:pt>
                <c:pt idx="2">
                  <c:v>97.04</c:v>
                </c:pt>
                <c:pt idx="3">
                  <c:v>99.61</c:v>
                </c:pt>
                <c:pt idx="4">
                  <c:v>100.33</c:v>
                </c:pt>
              </c:numCache>
            </c:numRef>
          </c:val>
          <c:extLst>
            <c:ext xmlns:c16="http://schemas.microsoft.com/office/drawing/2014/chart" uri="{C3380CC4-5D6E-409C-BE32-E72D297353CC}">
              <c16:uniqueId val="{00000000-7915-4D17-9040-2D7F2085B3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7915-4D17-9040-2D7F2085B3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5.44</c:v>
                </c:pt>
                <c:pt idx="1">
                  <c:v>9.9</c:v>
                </c:pt>
                <c:pt idx="2">
                  <c:v>13.97</c:v>
                </c:pt>
                <c:pt idx="3">
                  <c:v>17.440000000000001</c:v>
                </c:pt>
                <c:pt idx="4">
                  <c:v>20.58</c:v>
                </c:pt>
              </c:numCache>
            </c:numRef>
          </c:val>
          <c:extLst>
            <c:ext xmlns:c16="http://schemas.microsoft.com/office/drawing/2014/chart" uri="{C3380CC4-5D6E-409C-BE32-E72D297353CC}">
              <c16:uniqueId val="{00000000-EFDA-4903-BB2B-734144293E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EFDA-4903-BB2B-734144293E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F8-473C-9243-64337A6A2C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E0F8-473C-9243-64337A6A2C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9E-4F2E-9326-F2C8CE0B68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079E-4F2E-9326-F2C8CE0B68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104.26</c:v>
                </c:pt>
                <c:pt idx="1">
                  <c:v>98.98</c:v>
                </c:pt>
                <c:pt idx="2">
                  <c:v>96.29</c:v>
                </c:pt>
                <c:pt idx="3">
                  <c:v>97.84</c:v>
                </c:pt>
                <c:pt idx="4">
                  <c:v>97.76</c:v>
                </c:pt>
              </c:numCache>
            </c:numRef>
          </c:val>
          <c:extLst>
            <c:ext xmlns:c16="http://schemas.microsoft.com/office/drawing/2014/chart" uri="{C3380CC4-5D6E-409C-BE32-E72D297353CC}">
              <c16:uniqueId val="{00000000-712A-43AD-B428-0C533F7C38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712A-43AD-B428-0C533F7C38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0F-4400-80E1-11991EE7AE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A20F-4400-80E1-11991EE7AE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72-4BFC-9259-BA44AF3940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372-4BFC-9259-BA44AF3940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92.91</c:v>
                </c:pt>
                <c:pt idx="1">
                  <c:v>89.9</c:v>
                </c:pt>
                <c:pt idx="2">
                  <c:v>100.7</c:v>
                </c:pt>
                <c:pt idx="3">
                  <c:v>103.98</c:v>
                </c:pt>
                <c:pt idx="4">
                  <c:v>112.95</c:v>
                </c:pt>
              </c:numCache>
            </c:numRef>
          </c:val>
          <c:extLst>
            <c:ext xmlns:c16="http://schemas.microsoft.com/office/drawing/2014/chart" uri="{C3380CC4-5D6E-409C-BE32-E72D297353CC}">
              <c16:uniqueId val="{00000000-817A-4A79-B95E-620824DDDF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817A-4A79-B95E-620824DDDF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高知県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5">
        <f>データ!S6</f>
        <v>664863</v>
      </c>
      <c r="AM8" s="45"/>
      <c r="AN8" s="45"/>
      <c r="AO8" s="45"/>
      <c r="AP8" s="45"/>
      <c r="AQ8" s="45"/>
      <c r="AR8" s="45"/>
      <c r="AS8" s="45"/>
      <c r="AT8" s="44">
        <f>データ!T6</f>
        <v>7102.28</v>
      </c>
      <c r="AU8" s="44"/>
      <c r="AV8" s="44"/>
      <c r="AW8" s="44"/>
      <c r="AX8" s="44"/>
      <c r="AY8" s="44"/>
      <c r="AZ8" s="44"/>
      <c r="BA8" s="44"/>
      <c r="BB8" s="44">
        <f>データ!U6</f>
        <v>93.61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83.75</v>
      </c>
      <c r="J10" s="44"/>
      <c r="K10" s="44"/>
      <c r="L10" s="44"/>
      <c r="M10" s="44"/>
      <c r="N10" s="44"/>
      <c r="O10" s="44"/>
      <c r="P10" s="44">
        <f>データ!P6</f>
        <v>56.68</v>
      </c>
      <c r="Q10" s="44"/>
      <c r="R10" s="44"/>
      <c r="S10" s="44"/>
      <c r="T10" s="44"/>
      <c r="U10" s="44"/>
      <c r="V10" s="44"/>
      <c r="W10" s="44">
        <f>データ!Q6</f>
        <v>88.53</v>
      </c>
      <c r="X10" s="44"/>
      <c r="Y10" s="44"/>
      <c r="Z10" s="44"/>
      <c r="AA10" s="44"/>
      <c r="AB10" s="44"/>
      <c r="AC10" s="44"/>
      <c r="AD10" s="45">
        <f>データ!R6</f>
        <v>0</v>
      </c>
      <c r="AE10" s="45"/>
      <c r="AF10" s="45"/>
      <c r="AG10" s="45"/>
      <c r="AH10" s="45"/>
      <c r="AI10" s="45"/>
      <c r="AJ10" s="45"/>
      <c r="AK10" s="2"/>
      <c r="AL10" s="45">
        <f>データ!V6</f>
        <v>215353</v>
      </c>
      <c r="AM10" s="45"/>
      <c r="AN10" s="45"/>
      <c r="AO10" s="45"/>
      <c r="AP10" s="45"/>
      <c r="AQ10" s="45"/>
      <c r="AR10" s="45"/>
      <c r="AS10" s="45"/>
      <c r="AT10" s="44">
        <f>データ!W6</f>
        <v>33.549999999999997</v>
      </c>
      <c r="AU10" s="44"/>
      <c r="AV10" s="44"/>
      <c r="AW10" s="44"/>
      <c r="AX10" s="44"/>
      <c r="AY10" s="44"/>
      <c r="AZ10" s="44"/>
      <c r="BA10" s="44"/>
      <c r="BB10" s="44">
        <f>データ!X6</f>
        <v>6418.87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B9uQQYYfAm8U/crKxzknXpCm+Vb+ewwbNIqGPpl8+B7r/xEgCVt3bslkT/UePrQgWzPJ30/upO8CCdxOQWj5yg==" saltValue="8GjAJBiYuTuqbKv3vW0C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390003</v>
      </c>
      <c r="D6" s="19">
        <f t="shared" si="3"/>
        <v>46</v>
      </c>
      <c r="E6" s="19">
        <f t="shared" si="3"/>
        <v>17</v>
      </c>
      <c r="F6" s="19">
        <f t="shared" si="3"/>
        <v>3</v>
      </c>
      <c r="G6" s="19">
        <f t="shared" si="3"/>
        <v>0</v>
      </c>
      <c r="H6" s="19" t="str">
        <f t="shared" si="3"/>
        <v>高知県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83.75</v>
      </c>
      <c r="P6" s="20">
        <f t="shared" si="3"/>
        <v>56.68</v>
      </c>
      <c r="Q6" s="20">
        <f t="shared" si="3"/>
        <v>88.53</v>
      </c>
      <c r="R6" s="20">
        <f t="shared" si="3"/>
        <v>0</v>
      </c>
      <c r="S6" s="20">
        <f t="shared" si="3"/>
        <v>664863</v>
      </c>
      <c r="T6" s="20">
        <f t="shared" si="3"/>
        <v>7102.28</v>
      </c>
      <c r="U6" s="20">
        <f t="shared" si="3"/>
        <v>93.61</v>
      </c>
      <c r="V6" s="20">
        <f t="shared" si="3"/>
        <v>215353</v>
      </c>
      <c r="W6" s="20">
        <f t="shared" si="3"/>
        <v>33.549999999999997</v>
      </c>
      <c r="X6" s="20">
        <f t="shared" si="3"/>
        <v>6418.87</v>
      </c>
      <c r="Y6" s="21">
        <f>IF(Y7="",NA(),Y7)</f>
        <v>114.6</v>
      </c>
      <c r="Z6" s="21">
        <f t="shared" ref="Z6:AH6" si="4">IF(Z7="",NA(),Z7)</f>
        <v>98.64</v>
      </c>
      <c r="AA6" s="21">
        <f t="shared" si="4"/>
        <v>97.04</v>
      </c>
      <c r="AB6" s="21">
        <f t="shared" si="4"/>
        <v>99.61</v>
      </c>
      <c r="AC6" s="21">
        <f t="shared" si="4"/>
        <v>100.33</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104.26</v>
      </c>
      <c r="AV6" s="21">
        <f t="shared" ref="AV6:BD6" si="6">IF(AV7="",NA(),AV7)</f>
        <v>98.98</v>
      </c>
      <c r="AW6" s="21">
        <f t="shared" si="6"/>
        <v>96.29</v>
      </c>
      <c r="AX6" s="21">
        <f t="shared" si="6"/>
        <v>97.84</v>
      </c>
      <c r="AY6" s="21">
        <f t="shared" si="6"/>
        <v>97.76</v>
      </c>
      <c r="AZ6" s="21">
        <f t="shared" si="6"/>
        <v>101.14</v>
      </c>
      <c r="BA6" s="21">
        <f t="shared" si="6"/>
        <v>104.74</v>
      </c>
      <c r="BB6" s="21">
        <f t="shared" si="6"/>
        <v>104.74</v>
      </c>
      <c r="BC6" s="21">
        <f t="shared" si="6"/>
        <v>104.66</v>
      </c>
      <c r="BD6" s="21">
        <f t="shared" si="6"/>
        <v>103.57</v>
      </c>
      <c r="BE6" s="20" t="str">
        <f>IF(BE7="","",IF(BE7="-","【-】","【"&amp;SUBSTITUTE(TEXT(BE7,"#,##0.00"),"-","△")&amp;"】"))</f>
        <v>【103.38】</v>
      </c>
      <c r="BF6" s="20">
        <f>IF(BF7="",NA(),BF7)</f>
        <v>0</v>
      </c>
      <c r="BG6" s="20">
        <f t="shared" ref="BG6:BO6" si="7">IF(BG7="",NA(),BG7)</f>
        <v>0</v>
      </c>
      <c r="BH6" s="20">
        <f t="shared" si="7"/>
        <v>0</v>
      </c>
      <c r="BI6" s="20">
        <f t="shared" si="7"/>
        <v>0</v>
      </c>
      <c r="BJ6" s="20">
        <f t="shared" si="7"/>
        <v>0</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92.91</v>
      </c>
      <c r="CC6" s="21">
        <f t="shared" ref="CC6:CK6" si="9">IF(CC7="",NA(),CC7)</f>
        <v>89.9</v>
      </c>
      <c r="CD6" s="21">
        <f t="shared" si="9"/>
        <v>100.7</v>
      </c>
      <c r="CE6" s="21">
        <f t="shared" si="9"/>
        <v>103.98</v>
      </c>
      <c r="CF6" s="21">
        <f t="shared" si="9"/>
        <v>112.95</v>
      </c>
      <c r="CG6" s="21">
        <f t="shared" si="9"/>
        <v>50.67</v>
      </c>
      <c r="CH6" s="21">
        <f t="shared" si="9"/>
        <v>48.7</v>
      </c>
      <c r="CI6" s="21">
        <f t="shared" si="9"/>
        <v>52.53</v>
      </c>
      <c r="CJ6" s="21">
        <f t="shared" si="9"/>
        <v>52.75</v>
      </c>
      <c r="CK6" s="21">
        <f t="shared" si="9"/>
        <v>52.89</v>
      </c>
      <c r="CL6" s="20" t="str">
        <f>IF(CL7="","",IF(CL7="-","【-】","【"&amp;SUBSTITUTE(TEXT(CL7,"#,##0.00"),"-","△")&amp;"】"))</f>
        <v>【53.07】</v>
      </c>
      <c r="CM6" s="21">
        <f>IF(CM7="",NA(),CM7)</f>
        <v>70.180000000000007</v>
      </c>
      <c r="CN6" s="21">
        <f t="shared" ref="CN6:CV6" si="10">IF(CN7="",NA(),CN7)</f>
        <v>71.260000000000005</v>
      </c>
      <c r="CO6" s="21">
        <f t="shared" si="10"/>
        <v>68.819999999999993</v>
      </c>
      <c r="CP6" s="21">
        <f t="shared" si="10"/>
        <v>69.19</v>
      </c>
      <c r="CQ6" s="21">
        <f t="shared" si="10"/>
        <v>69.489999999999995</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84.7</v>
      </c>
      <c r="CY6" s="21">
        <f t="shared" ref="CY6:DG6" si="11">IF(CY7="",NA(),CY7)</f>
        <v>84.3</v>
      </c>
      <c r="CZ6" s="21">
        <f t="shared" si="11"/>
        <v>84.52</v>
      </c>
      <c r="DA6" s="21">
        <f t="shared" si="11"/>
        <v>84.48</v>
      </c>
      <c r="DB6" s="21">
        <f t="shared" si="11"/>
        <v>84.86</v>
      </c>
      <c r="DC6" s="21">
        <f t="shared" si="11"/>
        <v>94.01</v>
      </c>
      <c r="DD6" s="21">
        <f t="shared" si="11"/>
        <v>94.14</v>
      </c>
      <c r="DE6" s="21">
        <f t="shared" si="11"/>
        <v>94.02</v>
      </c>
      <c r="DF6" s="21">
        <f t="shared" si="11"/>
        <v>94.43</v>
      </c>
      <c r="DG6" s="21">
        <f t="shared" si="11"/>
        <v>94.27</v>
      </c>
      <c r="DH6" s="20" t="str">
        <f>IF(DH7="","",IF(DH7="-","【-】","【"&amp;SUBSTITUTE(TEXT(DH7,"#,##0.00"),"-","△")&amp;"】"))</f>
        <v>【94.19】</v>
      </c>
      <c r="DI6" s="21">
        <f>IF(DI7="",NA(),DI7)</f>
        <v>5.44</v>
      </c>
      <c r="DJ6" s="21">
        <f t="shared" ref="DJ6:DR6" si="12">IF(DJ7="",NA(),DJ7)</f>
        <v>9.9</v>
      </c>
      <c r="DK6" s="21">
        <f t="shared" si="12"/>
        <v>13.97</v>
      </c>
      <c r="DL6" s="21">
        <f t="shared" si="12"/>
        <v>17.440000000000001</v>
      </c>
      <c r="DM6" s="21">
        <f t="shared" si="12"/>
        <v>20.58</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390003</v>
      </c>
      <c r="D7" s="23">
        <v>46</v>
      </c>
      <c r="E7" s="23">
        <v>17</v>
      </c>
      <c r="F7" s="23">
        <v>3</v>
      </c>
      <c r="G7" s="23">
        <v>0</v>
      </c>
      <c r="H7" s="23" t="s">
        <v>96</v>
      </c>
      <c r="I7" s="23" t="s">
        <v>97</v>
      </c>
      <c r="J7" s="23" t="s">
        <v>98</v>
      </c>
      <c r="K7" s="23" t="s">
        <v>99</v>
      </c>
      <c r="L7" s="23" t="s">
        <v>100</v>
      </c>
      <c r="M7" s="23" t="s">
        <v>101</v>
      </c>
      <c r="N7" s="24" t="s">
        <v>102</v>
      </c>
      <c r="O7" s="24">
        <v>83.75</v>
      </c>
      <c r="P7" s="24">
        <v>56.68</v>
      </c>
      <c r="Q7" s="24">
        <v>88.53</v>
      </c>
      <c r="R7" s="24">
        <v>0</v>
      </c>
      <c r="S7" s="24">
        <v>664863</v>
      </c>
      <c r="T7" s="24">
        <v>7102.28</v>
      </c>
      <c r="U7" s="24">
        <v>93.61</v>
      </c>
      <c r="V7" s="24">
        <v>215353</v>
      </c>
      <c r="W7" s="24">
        <v>33.549999999999997</v>
      </c>
      <c r="X7" s="24">
        <v>6418.87</v>
      </c>
      <c r="Y7" s="24">
        <v>114.6</v>
      </c>
      <c r="Z7" s="24">
        <v>98.64</v>
      </c>
      <c r="AA7" s="24">
        <v>97.04</v>
      </c>
      <c r="AB7" s="24">
        <v>99.61</v>
      </c>
      <c r="AC7" s="24">
        <v>100.33</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104.26</v>
      </c>
      <c r="AV7" s="24">
        <v>98.98</v>
      </c>
      <c r="AW7" s="24">
        <v>96.29</v>
      </c>
      <c r="AX7" s="24">
        <v>97.84</v>
      </c>
      <c r="AY7" s="24">
        <v>97.76</v>
      </c>
      <c r="AZ7" s="24">
        <v>101.14</v>
      </c>
      <c r="BA7" s="24">
        <v>104.74</v>
      </c>
      <c r="BB7" s="24">
        <v>104.74</v>
      </c>
      <c r="BC7" s="24">
        <v>104.66</v>
      </c>
      <c r="BD7" s="24">
        <v>103.57</v>
      </c>
      <c r="BE7" s="24">
        <v>103.38</v>
      </c>
      <c r="BF7" s="24">
        <v>0</v>
      </c>
      <c r="BG7" s="24">
        <v>0</v>
      </c>
      <c r="BH7" s="24">
        <v>0</v>
      </c>
      <c r="BI7" s="24">
        <v>0</v>
      </c>
      <c r="BJ7" s="24">
        <v>0</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92.91</v>
      </c>
      <c r="CC7" s="24">
        <v>89.9</v>
      </c>
      <c r="CD7" s="24">
        <v>100.7</v>
      </c>
      <c r="CE7" s="24">
        <v>103.98</v>
      </c>
      <c r="CF7" s="24">
        <v>112.95</v>
      </c>
      <c r="CG7" s="24">
        <v>50.67</v>
      </c>
      <c r="CH7" s="24">
        <v>48.7</v>
      </c>
      <c r="CI7" s="24">
        <v>52.53</v>
      </c>
      <c r="CJ7" s="24">
        <v>52.75</v>
      </c>
      <c r="CK7" s="24">
        <v>52.89</v>
      </c>
      <c r="CL7" s="24">
        <v>53.07</v>
      </c>
      <c r="CM7" s="24">
        <v>70.180000000000007</v>
      </c>
      <c r="CN7" s="24">
        <v>71.260000000000005</v>
      </c>
      <c r="CO7" s="24">
        <v>68.819999999999993</v>
      </c>
      <c r="CP7" s="24">
        <v>69.19</v>
      </c>
      <c r="CQ7" s="24">
        <v>69.489999999999995</v>
      </c>
      <c r="CR7" s="24">
        <v>68.2</v>
      </c>
      <c r="CS7" s="24">
        <v>68.05</v>
      </c>
      <c r="CT7" s="24">
        <v>67.099999999999994</v>
      </c>
      <c r="CU7" s="24">
        <v>71.900000000000006</v>
      </c>
      <c r="CV7" s="24">
        <v>68.599999999999994</v>
      </c>
      <c r="CW7" s="24">
        <v>68.61</v>
      </c>
      <c r="CX7" s="24">
        <v>84.7</v>
      </c>
      <c r="CY7" s="24">
        <v>84.3</v>
      </c>
      <c r="CZ7" s="24">
        <v>84.52</v>
      </c>
      <c r="DA7" s="24">
        <v>84.48</v>
      </c>
      <c r="DB7" s="24">
        <v>84.86</v>
      </c>
      <c r="DC7" s="24">
        <v>94.01</v>
      </c>
      <c r="DD7" s="24">
        <v>94.14</v>
      </c>
      <c r="DE7" s="24">
        <v>94.02</v>
      </c>
      <c r="DF7" s="24">
        <v>94.43</v>
      </c>
      <c r="DG7" s="24">
        <v>94.27</v>
      </c>
      <c r="DH7" s="24">
        <v>94.19</v>
      </c>
      <c r="DI7" s="24">
        <v>5.44</v>
      </c>
      <c r="DJ7" s="24">
        <v>9.9</v>
      </c>
      <c r="DK7" s="24">
        <v>13.97</v>
      </c>
      <c r="DL7" s="24">
        <v>17.440000000000001</v>
      </c>
      <c r="DM7" s="24">
        <v>20.58</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E36C971-6A1D-4C41-BC9F-E6253C7D8FA8}"/>
</file>

<file path=customXml/itemProps2.xml><?xml version="1.0" encoding="utf-8"?>
<ds:datastoreItem xmlns:ds="http://schemas.openxmlformats.org/officeDocument/2006/customXml" ds:itemID="{AA25062B-644B-4657-843A-8E6353FAF554}"/>
</file>

<file path=customXml/itemProps3.xml><?xml version="1.0" encoding="utf-8"?>
<ds:datastoreItem xmlns:ds="http://schemas.openxmlformats.org/officeDocument/2006/customXml" ds:itemID="{20B6F0B8-E3CA-4157-84B6-DC44370359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460639@lgwan.pref.kochi.lg.jp</cp:lastModifiedBy>
  <cp:lastPrinted>2026-01-19T01:15:32Z</cp:lastPrinted>
  <dcterms:created xsi:type="dcterms:W3CDTF">2025-12-23T06:07:26Z</dcterms:created>
  <dcterms:modified xsi:type="dcterms:W3CDTF">2026-01-19T23:54:13Z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