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12879\Desktop\"/>
    </mc:Choice>
  </mc:AlternateContent>
  <xr:revisionPtr revIDLastSave="0" documentId="13_ncr:1_{81E4EED0-6CE7-4FF2-A37D-B9FA5719EE4A}" xr6:coauthVersionLast="47" xr6:coauthVersionMax="47" xr10:uidLastSave="{00000000-0000-0000-0000-000000000000}"/>
  <workbookProtection workbookAlgorithmName="SHA-512" workbookHashValue="f1F7CehT/xGOQoo/r1TFSZtSrcjLQHVY8oAL22H7nshbhiaklhKLTbfzIc5xwRBp1nSLqCYr6e+KvoqmZEoYwQ==" workbookSaltValue="a5gREA+9SitDz632o+CUtQ==" workbookSpinCount="100000" lockStructure="1"/>
  <bookViews>
    <workbookView xWindow="-75" yWindow="-16320" windowWidth="29040" windowHeight="15720" xr2:uid="{00000000-000D-0000-FFFF-FFFF00000000}"/>
  </bookViews>
  <sheets>
    <sheet name="法適用_下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BB10" i="4"/>
  <c r="W10" i="4"/>
  <c r="BB8" i="4"/>
  <c r="AD8" i="4"/>
  <c r="W8" i="4"/>
  <c r="B8" i="4"/>
  <c r="B6"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<sst xmlns="http://schemas.openxmlformats.org/spreadsheetml/2006/main" count="231" uniqueCount="114">
  <si>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</si>
  <si>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</si>
  <si>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</si>
  <si>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</si>
  <si>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</si>
  <si>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</si>
  <si>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</si>
  <si>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</si>
  <si>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</si>
  <si>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</si>
  <si>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</si>
  <si>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</si>
  <si>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</si>
  <si>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</si>
  <si>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</si>
  <si>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</si>
  <si>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</si>
  <si>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</si>
  <si>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</si>
  <si>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</si>
  <si>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</si>
  <si>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</si>
  <si>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</si>
  <si>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</si>
  <si>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</si>
  <si>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</si>
  <si>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</si>
  <si>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</si>
  <si>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</si>
  <si>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</si>
  <si>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</si>
  <si>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</si>
  <si>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</si>
  <si>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</si>
  <si>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</si>
  <si>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</si>
  <si>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</si>
  <si>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</si>
  <si>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</si>
  <si>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</si>
  <si>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</si>
  <si>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</si>
  <si>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</si>
  <si>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</si>
  <si>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</si>
  <si>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</si>
  <si>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</si>
  <si>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</si>
  <si>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</si>
  <si>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</si>
  <si>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</si>
  <si>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</si>
  <si>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</si>
  <si>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</si>
  <si>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</si>
  <si>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</si>
  <si>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</si>
  <si>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</si>
  <si>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</si>
  <si>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</si>
  <si>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</si>
  <si>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</si>
  <si>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</si>
  <si>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</si>
  <si>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</si>
  <si>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</si>
  <si>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</si>
  <si>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</si>
  <si>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</si>
  <si>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</si>
  <si>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</si>
  <si>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</si>
  <si>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</si>
  <si>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</si>
  <si>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</si>
  <si>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</si>
  <si>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</si>
  <si>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</si>
  <si>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</si>
  <si>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</si>
  <si>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</si>
  <si>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</si>
  <si>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</si>
  <si>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</si>
  <si>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</si>
  <si>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</si>
  <si>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</si>
  <si>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</si>
  <si>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</si>
  <si>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</si>
  <si>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</si>
  <si>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</si>
  <si>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</si>
  <si>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</si>
  <si>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</si>
  <si>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t>
  </si>
  <si>
    <t>法適用</t>
  </si>
  <si>
    <t>下水道事業</t>
  </si>
  <si>
    <t>流域下水道</t>
  </si>
  <si>
    <t>E2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</si>
  <si>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</si>
  <si>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</si>
  <si>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</si>
  <si>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</si>
  <si>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</si>
  <si>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</si>
  <si>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</si>
  <si>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</si>
  <si>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</si>
  <si>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</si>
  <si>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</si>
  <si>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令和２年度の公営企業会計移行後、経営の健全性・効率性については、良好な状態であると分析している。ただし、今後、ストックマネジメント計画に基づく施設の改築更新、水処理施設の高度処理化など事業費増加が見込まれるうえ、物価高騰により費用が増加すると思われるため、事業の健全性・効率性について十分な検討を行い、流域関連市と連携を図りながら、更なる経営改善に努めていく。</t>
    <rPh sb="106" eb="110">
      <t>ブッカコウトウ</t>
    </rPh>
    <rPh sb="113" eb="115">
      <t>ヒヨウ</t>
    </rPh>
    <rPh sb="116" eb="118">
      <t>ゾウカ</t>
    </rPh>
    <rPh sb="121" eb="122">
      <t>オモ</t>
    </rPh>
    <phoneticPr fontId="4"/>
  </si>
  <si>
    <t xml:space="preserve"> 欠損金がなく、経常収支比率、流動比率ともに、全国平均や類似団体平均を上回っていることから、経営は健全であると分析している。
　また、企業債残高対事業規模比率、汚水処理原価についても、類似団体と比べると現状は低い値となっている。
　しかし、水処理施設の高度処理化工事の実施や、老朽化による施設の改築更新の増加に伴い、企業債が増加しつつあり、今後も、この傾向が続くと見込まれるため、計画的に投資、更新を進めていく。また、今後、修繕等で維持管理費が増加することが予測されるが、ストックマネジメント計画を踏まえ、計画的かつ効率的な事業運営に努めていく。
　施設利用率については、類似団体と比べると高い値となっており、効率的に施設の利用がなされていると言える。
　水洗化率については、類似団体より高い水準にあることから特段の問題はないと考えられる。</t>
    <phoneticPr fontId="4"/>
  </si>
  <si>
    <r>
      <t>　有形固定資産減価償却率については20.24%であり、昨年度より上昇しており、類似団体と比べても高い値となっており、年々値が上昇している。
　供用開始より四半世紀以上経過しており、処理施設の設備が改築更新の時期を迎えている。引き続き、ストックマネジメント計画による計画的な改築更新により良好な汚水処理を実施していく。
　幹線管渠については、耐用年数を超えているものはなく、計画的に管内部の調査等を行い</t>
    </r>
    <r>
      <rPr>
        <sz val="11"/>
        <rFont val="ＭＳ ゴシック"/>
        <family val="3"/>
        <charset val="128"/>
      </rPr>
      <t>、耐</t>
    </r>
    <r>
      <rPr>
        <sz val="11"/>
        <color theme="1"/>
        <rFont val="ＭＳ ゴシック"/>
        <family val="3"/>
        <charset val="128"/>
      </rPr>
      <t>震化工事も実施済である。今後も適切な維持管理に努めていく。</t>
    </r>
    <rPh sb="27" eb="30">
      <t>サクネンド</t>
    </rPh>
    <rPh sb="32" eb="34">
      <t>ジョウショウ</t>
    </rPh>
    <rPh sb="48" eb="49">
      <t>タカ</t>
    </rPh>
    <rPh sb="50" eb="51">
      <t>アタイ</t>
    </rPh>
    <rPh sb="81" eb="83">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</si>
</sst>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5.4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FFE-4845-9078-BA13225DDB3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0.46</c:v>
                </c:pt>
                <c:pt idx="1">
                  <c:v>0.5</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1FFE-4845-9078-BA13225DDB3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69.66</c:v>
                </c:pt>
                <c:pt idx="1">
                  <c:v>75.02</c:v>
                </c:pt>
                <c:pt idx="2">
                  <c:v>75.02</c:v>
                </c:pt>
                <c:pt idx="3">
                  <c:v>82.82</c:v>
                </c:pt>
                <c:pt idx="4">
                  <c:v>85.12</c:v>
                </c:pt>
              </c:numCache>
            </c:numRef>
          </c:val>
          <c:extLst>
            <c:ext xmlns:c16="http://schemas.microsoft.com/office/drawing/2014/chart" uri="{C3380CC4-5D6E-409C-BE32-E72D297353CC}">
              <c16:uniqueId val="{00000000-6E27-4BE1-87F5-169EBEFDB84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58.18</c:v>
                </c:pt>
                <c:pt idx="1">
                  <c:v>65.62</c:v>
                </c:pt>
                <c:pt idx="2">
                  <c:v>65.52</c:v>
                </c:pt>
                <c:pt idx="3">
                  <c:v>70.849999999999994</c:v>
                </c:pt>
                <c:pt idx="4">
                  <c:v>70.31</c:v>
                </c:pt>
              </c:numCache>
            </c:numRef>
          </c:val>
          <c:smooth val="0"/>
          <c:extLst>
            <c:ext xmlns:c16="http://schemas.microsoft.com/office/drawing/2014/chart" uri="{C3380CC4-5D6E-409C-BE32-E72D297353CC}">
              <c16:uniqueId val="{00000001-6E27-4BE1-87F5-169EBEFDB84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90.56</c:v>
                </c:pt>
                <c:pt idx="1">
                  <c:v>90.79</c:v>
                </c:pt>
                <c:pt idx="2">
                  <c:v>90.65</c:v>
                </c:pt>
                <c:pt idx="3">
                  <c:v>91.62</c:v>
                </c:pt>
                <c:pt idx="4">
                  <c:v>92</c:v>
                </c:pt>
              </c:numCache>
            </c:numRef>
          </c:val>
          <c:extLst>
            <c:ext xmlns:c16="http://schemas.microsoft.com/office/drawing/2014/chart" uri="{C3380CC4-5D6E-409C-BE32-E72D297353CC}">
              <c16:uniqueId val="{00000000-01EB-4452-A83B-DA80C5C28AC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80.11</c:v>
                </c:pt>
                <c:pt idx="2">
                  <c:v>80.319999999999993</c:v>
                </c:pt>
                <c:pt idx="3">
                  <c:v>80.13</c:v>
                </c:pt>
                <c:pt idx="4">
                  <c:v>74.959999999999994</c:v>
                </c:pt>
              </c:numCache>
            </c:numRef>
          </c:val>
          <c:smooth val="0"/>
          <c:extLst>
            <c:ext xmlns:c16="http://schemas.microsoft.com/office/drawing/2014/chart" uri="{C3380CC4-5D6E-409C-BE32-E72D297353CC}">
              <c16:uniqueId val="{00000001-01EB-4452-A83B-DA80C5C28AC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109.93</c:v>
                </c:pt>
                <c:pt idx="1">
                  <c:v>119.28</c:v>
                </c:pt>
                <c:pt idx="2">
                  <c:v>126.23</c:v>
                </c:pt>
                <c:pt idx="3">
                  <c:v>122.86</c:v>
                </c:pt>
                <c:pt idx="4">
                  <c:v>121.92</c:v>
                </c:pt>
              </c:numCache>
            </c:numRef>
          </c:val>
          <c:extLst>
            <c:ext xmlns:c16="http://schemas.microsoft.com/office/drawing/2014/chart" uri="{C3380CC4-5D6E-409C-BE32-E72D297353CC}">
              <c16:uniqueId val="{00000000-AAFB-4169-A7D1-52AEBC3FE62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104.92</c:v>
                </c:pt>
                <c:pt idx="1">
                  <c:v>105.23</c:v>
                </c:pt>
                <c:pt idx="2">
                  <c:v>106.47</c:v>
                </c:pt>
                <c:pt idx="3">
                  <c:v>104.7</c:v>
                </c:pt>
                <c:pt idx="4">
                  <c:v>104.36</c:v>
                </c:pt>
              </c:numCache>
            </c:numRef>
          </c:val>
          <c:smooth val="0"/>
          <c:extLst>
            <c:ext xmlns:c16="http://schemas.microsoft.com/office/drawing/2014/chart" uri="{C3380CC4-5D6E-409C-BE32-E72D297353CC}">
              <c16:uniqueId val="{00000001-AAFB-4169-A7D1-52AEBC3FE62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5.52</c:v>
                </c:pt>
                <c:pt idx="1">
                  <c:v>10.5</c:v>
                </c:pt>
                <c:pt idx="2">
                  <c:v>14.46</c:v>
                </c:pt>
                <c:pt idx="3">
                  <c:v>16.940000000000001</c:v>
                </c:pt>
                <c:pt idx="4">
                  <c:v>20.239999999999998</c:v>
                </c:pt>
              </c:numCache>
            </c:numRef>
          </c:val>
          <c:extLst>
            <c:ext xmlns:c16="http://schemas.microsoft.com/office/drawing/2014/chart" uri="{C3380CC4-5D6E-409C-BE32-E72D297353CC}">
              <c16:uniqueId val="{00000000-D886-40D0-A2AE-F53A698CC0D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6.46</c:v>
                </c:pt>
                <c:pt idx="1">
                  <c:v>11.07</c:v>
                </c:pt>
                <c:pt idx="2">
                  <c:v>14.55</c:v>
                </c:pt>
                <c:pt idx="3">
                  <c:v>17.48</c:v>
                </c:pt>
                <c:pt idx="4">
                  <c:v>19.190000000000001</c:v>
                </c:pt>
              </c:numCache>
            </c:numRef>
          </c:val>
          <c:smooth val="0"/>
          <c:extLst>
            <c:ext xmlns:c16="http://schemas.microsoft.com/office/drawing/2014/chart" uri="{C3380CC4-5D6E-409C-BE32-E72D297353CC}">
              <c16:uniqueId val="{00000001-D886-40D0-A2AE-F53A698CC0D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48-4CA6-B876-BC81BCE8F9D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348-4CA6-B876-BC81BCE8F9D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BB-4C07-94BB-AF536D89F1A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0.28000000000000003</c:v>
                </c:pt>
              </c:numCache>
            </c:numRef>
          </c:val>
          <c:smooth val="0"/>
          <c:extLst>
            <c:ext xmlns:c16="http://schemas.microsoft.com/office/drawing/2014/chart" uri="{C3380CC4-5D6E-409C-BE32-E72D297353CC}">
              <c16:uniqueId val="{00000001-D7BB-4C07-94BB-AF536D89F1A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143.32</c:v>
                </c:pt>
                <c:pt idx="1">
                  <c:v>188.98</c:v>
                </c:pt>
                <c:pt idx="2">
                  <c:v>314.5</c:v>
                </c:pt>
                <c:pt idx="3">
                  <c:v>277.61</c:v>
                </c:pt>
                <c:pt idx="4">
                  <c:v>347.64</c:v>
                </c:pt>
              </c:numCache>
            </c:numRef>
          </c:val>
          <c:extLst>
            <c:ext xmlns:c16="http://schemas.microsoft.com/office/drawing/2014/chart" uri="{C3380CC4-5D6E-409C-BE32-E72D297353CC}">
              <c16:uniqueId val="{00000000-6CBD-418A-B362-8C81872B816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68.36</c:v>
                </c:pt>
                <c:pt idx="1">
                  <c:v>76.84</c:v>
                </c:pt>
                <c:pt idx="2">
                  <c:v>93.68</c:v>
                </c:pt>
                <c:pt idx="3">
                  <c:v>101.6</c:v>
                </c:pt>
                <c:pt idx="4">
                  <c:v>84.9</c:v>
                </c:pt>
              </c:numCache>
            </c:numRef>
          </c:val>
          <c:smooth val="0"/>
          <c:extLst>
            <c:ext xmlns:c16="http://schemas.microsoft.com/office/drawing/2014/chart" uri="{C3380CC4-5D6E-409C-BE32-E72D297353CC}">
              <c16:uniqueId val="{00000001-6CBD-418A-B362-8C81872B816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316.19</c:v>
                </c:pt>
                <c:pt idx="1">
                  <c:v>293.12</c:v>
                </c:pt>
                <c:pt idx="2">
                  <c:v>287.37</c:v>
                </c:pt>
                <c:pt idx="3">
                  <c:v>249.34</c:v>
                </c:pt>
                <c:pt idx="4">
                  <c:v>235.35</c:v>
                </c:pt>
              </c:numCache>
            </c:numRef>
          </c:val>
          <c:extLst>
            <c:ext xmlns:c16="http://schemas.microsoft.com/office/drawing/2014/chart" uri="{C3380CC4-5D6E-409C-BE32-E72D297353CC}">
              <c16:uniqueId val="{00000000-9E7E-497A-BD3C-156A682B9D0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542.23</c:v>
                </c:pt>
                <c:pt idx="1">
                  <c:v>806.96</c:v>
                </c:pt>
                <c:pt idx="2">
                  <c:v>772.15</c:v>
                </c:pt>
                <c:pt idx="3">
                  <c:v>676.37</c:v>
                </c:pt>
                <c:pt idx="4">
                  <c:v>503.46</c:v>
                </c:pt>
              </c:numCache>
            </c:numRef>
          </c:val>
          <c:smooth val="0"/>
          <c:extLst>
            <c:ext xmlns:c16="http://schemas.microsoft.com/office/drawing/2014/chart" uri="{C3380CC4-5D6E-409C-BE32-E72D297353CC}">
              <c16:uniqueId val="{00000001-9E7E-497A-BD3C-156A682B9D0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BC-40EB-8BD4-CCF6113C53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BBC-40EB-8BD4-CCF6113C53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76.239999999999995</c:v>
                </c:pt>
                <c:pt idx="1">
                  <c:v>39.99</c:v>
                </c:pt>
                <c:pt idx="2">
                  <c:v>40.11</c:v>
                </c:pt>
                <c:pt idx="3">
                  <c:v>41.9</c:v>
                </c:pt>
                <c:pt idx="4">
                  <c:v>42.51</c:v>
                </c:pt>
              </c:numCache>
            </c:numRef>
          </c:val>
          <c:extLst>
            <c:ext xmlns:c16="http://schemas.microsoft.com/office/drawing/2014/chart" uri="{C3380CC4-5D6E-409C-BE32-E72D297353CC}">
              <c16:uniqueId val="{00000000-D99F-43C5-8586-62923F6847D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73.760000000000005</c:v>
                </c:pt>
                <c:pt idx="1">
                  <c:v>97.99</c:v>
                </c:pt>
                <c:pt idx="2">
                  <c:v>97.74</c:v>
                </c:pt>
                <c:pt idx="3">
                  <c:v>94.68</c:v>
                </c:pt>
                <c:pt idx="4">
                  <c:v>95.96</c:v>
                </c:pt>
              </c:numCache>
            </c:numRef>
          </c:val>
          <c:smooth val="0"/>
          <c:extLst>
            <c:ext xmlns:c16="http://schemas.microsoft.com/office/drawing/2014/chart" uri="{C3380CC4-5D6E-409C-BE32-E72D297353CC}">
              <c16:uniqueId val="{00000001-D99F-43C5-8586-62923F6847D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長崎県</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E2</v>
      </c>
      <c r="X8" s="64"/>
      <c r="Y8" s="64"/>
      <c r="Z8" s="64"/>
      <c r="AA8" s="64"/>
      <c r="AB8" s="64"/>
      <c r="AC8" s="64"/>
      <c r="AD8" s="65" t="str">
        <f>データ!$M$6</f>
        <v>非設置</v>
      </c>
      <c r="AE8" s="65"/>
      <c r="AF8" s="65"/>
      <c r="AG8" s="65"/>
      <c r="AH8" s="65"/>
      <c r="AI8" s="65"/>
      <c r="AJ8" s="65"/>
      <c r="AK8" s="3"/>
      <c r="AL8" s="44">
        <f>データ!S6</f>
        <v>1274371</v>
      </c>
      <c r="AM8" s="44"/>
      <c r="AN8" s="44"/>
      <c r="AO8" s="44"/>
      <c r="AP8" s="44"/>
      <c r="AQ8" s="44"/>
      <c r="AR8" s="44"/>
      <c r="AS8" s="44"/>
      <c r="AT8" s="45">
        <f>データ!T6</f>
        <v>4131.2</v>
      </c>
      <c r="AU8" s="45"/>
      <c r="AV8" s="45"/>
      <c r="AW8" s="45"/>
      <c r="AX8" s="45"/>
      <c r="AY8" s="45"/>
      <c r="AZ8" s="45"/>
      <c r="BA8" s="45"/>
      <c r="BB8" s="45">
        <f>データ!U6</f>
        <v>308.47000000000003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86.32</v>
      </c>
      <c r="J10" s="45"/>
      <c r="K10" s="45"/>
      <c r="L10" s="45"/>
      <c r="M10" s="45"/>
      <c r="N10" s="45"/>
      <c r="O10" s="45"/>
      <c r="P10" s="45">
        <f>データ!P6</f>
        <v>18.63</v>
      </c>
      <c r="Q10" s="45"/>
      <c r="R10" s="45"/>
      <c r="S10" s="45"/>
      <c r="T10" s="45"/>
      <c r="U10" s="45"/>
      <c r="V10" s="45"/>
      <c r="W10" s="45">
        <f>データ!Q6</f>
        <v>100</v>
      </c>
      <c r="X10" s="45"/>
      <c r="Y10" s="45"/>
      <c r="Z10" s="45"/>
      <c r="AA10" s="45"/>
      <c r="AB10" s="45"/>
      <c r="AC10" s="45"/>
      <c r="AD10" s="44">
        <f>データ!R6</f>
        <v>0</v>
      </c>
      <c r="AE10" s="44"/>
      <c r="AF10" s="44"/>
      <c r="AG10" s="44"/>
      <c r="AH10" s="44"/>
      <c r="AI10" s="44"/>
      <c r="AJ10" s="44"/>
      <c r="AK10" s="2"/>
      <c r="AL10" s="44">
        <f>データ!V6</f>
        <v>42531</v>
      </c>
      <c r="AM10" s="44"/>
      <c r="AN10" s="44"/>
      <c r="AO10" s="44"/>
      <c r="AP10" s="44"/>
      <c r="AQ10" s="44"/>
      <c r="AR10" s="44"/>
      <c r="AS10" s="44"/>
      <c r="AT10" s="45">
        <f>データ!W6</f>
        <v>11.78</v>
      </c>
      <c r="AU10" s="45"/>
      <c r="AV10" s="45"/>
      <c r="AW10" s="45"/>
      <c r="AX10" s="45"/>
      <c r="AY10" s="45"/>
      <c r="AZ10" s="45"/>
      <c r="BA10" s="45"/>
      <c r="BB10" s="45">
        <f>データ!X6</f>
        <v>3610.44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111</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sXTL+hlCtxLRhCnBJw6uqBl7S4++G6HX/UFtDVciP5+nbumt9jMiL4Fq0ufFv8Lk0g/vcUuAstJHG9F/46gvLw==" saltValue="sFsZiD97jqybQO34XQurj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420000</v>
      </c>
      <c r="D6" s="19">
        <f t="shared" si="3"/>
        <v>46</v>
      </c>
      <c r="E6" s="19">
        <f t="shared" si="3"/>
        <v>17</v>
      </c>
      <c r="F6" s="19">
        <f t="shared" si="3"/>
        <v>3</v>
      </c>
      <c r="G6" s="19">
        <f t="shared" si="3"/>
        <v>0</v>
      </c>
      <c r="H6" s="19" t="str">
        <f t="shared" si="3"/>
        <v>長崎県</v>
      </c>
      <c r="I6" s="19" t="str">
        <f t="shared" si="3"/>
        <v>法適用</v>
      </c>
      <c r="J6" s="19" t="str">
        <f t="shared" si="3"/>
        <v>下水道事業</v>
      </c>
      <c r="K6" s="19" t="str">
        <f t="shared" si="3"/>
        <v>流域下水道</v>
      </c>
      <c r="L6" s="19" t="str">
        <f t="shared" si="3"/>
        <v>E2</v>
      </c>
      <c r="M6" s="19" t="str">
        <f t="shared" si="3"/>
        <v>非設置</v>
      </c>
      <c r="N6" s="20" t="str">
        <f t="shared" si="3"/>
        <v>-</v>
      </c>
      <c r="O6" s="20">
        <f t="shared" si="3"/>
        <v>86.32</v>
      </c>
      <c r="P6" s="20">
        <f t="shared" si="3"/>
        <v>18.63</v>
      </c>
      <c r="Q6" s="20">
        <f t="shared" si="3"/>
        <v>100</v>
      </c>
      <c r="R6" s="20">
        <f t="shared" si="3"/>
        <v>0</v>
      </c>
      <c r="S6" s="20">
        <f t="shared" si="3"/>
        <v>1274371</v>
      </c>
      <c r="T6" s="20">
        <f t="shared" si="3"/>
        <v>4131.2</v>
      </c>
      <c r="U6" s="20">
        <f t="shared" si="3"/>
        <v>308.47000000000003</v>
      </c>
      <c r="V6" s="20">
        <f t="shared" si="3"/>
        <v>42531</v>
      </c>
      <c r="W6" s="20">
        <f t="shared" si="3"/>
        <v>11.78</v>
      </c>
      <c r="X6" s="20">
        <f t="shared" si="3"/>
        <v>3610.44</v>
      </c>
      <c r="Y6" s="21">
        <f>IF(Y7="",NA(),Y7)</f>
        <v>109.93</v>
      </c>
      <c r="Z6" s="21">
        <f t="shared" ref="Z6:AH6" si="4">IF(Z7="",NA(),Z7)</f>
        <v>119.28</v>
      </c>
      <c r="AA6" s="21">
        <f t="shared" si="4"/>
        <v>126.23</v>
      </c>
      <c r="AB6" s="21">
        <f t="shared" si="4"/>
        <v>122.86</v>
      </c>
      <c r="AC6" s="21">
        <f t="shared" si="4"/>
        <v>121.92</v>
      </c>
      <c r="AD6" s="21">
        <f t="shared" si="4"/>
        <v>104.92</v>
      </c>
      <c r="AE6" s="21">
        <f t="shared" si="4"/>
        <v>105.23</v>
      </c>
      <c r="AF6" s="21">
        <f t="shared" si="4"/>
        <v>106.47</v>
      </c>
      <c r="AG6" s="21">
        <f t="shared" si="4"/>
        <v>104.7</v>
      </c>
      <c r="AH6" s="21">
        <f t="shared" si="4"/>
        <v>104.36</v>
      </c>
      <c r="AI6" s="20" t="str">
        <f>IF(AI7="","",IF(AI7="-","【-】","【"&amp;SUBSTITUTE(TEXT(AI7,"#,##0.00"),"-","△")&amp;"】"))</f>
        <v>【100.17】</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0.28000000000000003</v>
      </c>
      <c r="AT6" s="20" t="str">
        <f>IF(AT7="","",IF(AT7="-","【-】","【"&amp;SUBSTITUTE(TEXT(AT7,"#,##0.00"),"-","△")&amp;"】"))</f>
        <v>【11.17】</v>
      </c>
      <c r="AU6" s="21">
        <f>IF(AU7="",NA(),AU7)</f>
        <v>143.32</v>
      </c>
      <c r="AV6" s="21">
        <f t="shared" ref="AV6:BD6" si="6">IF(AV7="",NA(),AV7)</f>
        <v>188.98</v>
      </c>
      <c r="AW6" s="21">
        <f t="shared" si="6"/>
        <v>314.5</v>
      </c>
      <c r="AX6" s="21">
        <f t="shared" si="6"/>
        <v>277.61</v>
      </c>
      <c r="AY6" s="21">
        <f t="shared" si="6"/>
        <v>347.64</v>
      </c>
      <c r="AZ6" s="21">
        <f t="shared" si="6"/>
        <v>68.36</v>
      </c>
      <c r="BA6" s="21">
        <f t="shared" si="6"/>
        <v>76.84</v>
      </c>
      <c r="BB6" s="21">
        <f t="shared" si="6"/>
        <v>93.68</v>
      </c>
      <c r="BC6" s="21">
        <f t="shared" si="6"/>
        <v>101.6</v>
      </c>
      <c r="BD6" s="21">
        <f t="shared" si="6"/>
        <v>84.9</v>
      </c>
      <c r="BE6" s="20" t="str">
        <f>IF(BE7="","",IF(BE7="-","【-】","【"&amp;SUBSTITUTE(TEXT(BE7,"#,##0.00"),"-","△")&amp;"】"))</f>
        <v>【103.38】</v>
      </c>
      <c r="BF6" s="21">
        <f>IF(BF7="",NA(),BF7)</f>
        <v>316.19</v>
      </c>
      <c r="BG6" s="21">
        <f t="shared" ref="BG6:BO6" si="7">IF(BG7="",NA(),BG7)</f>
        <v>293.12</v>
      </c>
      <c r="BH6" s="21">
        <f t="shared" si="7"/>
        <v>287.37</v>
      </c>
      <c r="BI6" s="21">
        <f t="shared" si="7"/>
        <v>249.34</v>
      </c>
      <c r="BJ6" s="21">
        <f t="shared" si="7"/>
        <v>235.35</v>
      </c>
      <c r="BK6" s="21">
        <f t="shared" si="7"/>
        <v>542.23</v>
      </c>
      <c r="BL6" s="21">
        <f t="shared" si="7"/>
        <v>806.96</v>
      </c>
      <c r="BM6" s="21">
        <f t="shared" si="7"/>
        <v>772.15</v>
      </c>
      <c r="BN6" s="21">
        <f t="shared" si="7"/>
        <v>676.37</v>
      </c>
      <c r="BO6" s="21">
        <f t="shared" si="7"/>
        <v>503.46</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76.239999999999995</v>
      </c>
      <c r="CC6" s="21">
        <f t="shared" ref="CC6:CK6" si="9">IF(CC7="",NA(),CC7)</f>
        <v>39.99</v>
      </c>
      <c r="CD6" s="21">
        <f t="shared" si="9"/>
        <v>40.11</v>
      </c>
      <c r="CE6" s="21">
        <f t="shared" si="9"/>
        <v>41.9</v>
      </c>
      <c r="CF6" s="21">
        <f t="shared" si="9"/>
        <v>42.51</v>
      </c>
      <c r="CG6" s="21">
        <f t="shared" si="9"/>
        <v>73.760000000000005</v>
      </c>
      <c r="CH6" s="21">
        <f t="shared" si="9"/>
        <v>97.99</v>
      </c>
      <c r="CI6" s="21">
        <f t="shared" si="9"/>
        <v>97.74</v>
      </c>
      <c r="CJ6" s="21">
        <f t="shared" si="9"/>
        <v>94.68</v>
      </c>
      <c r="CK6" s="21">
        <f t="shared" si="9"/>
        <v>95.96</v>
      </c>
      <c r="CL6" s="20" t="str">
        <f>IF(CL7="","",IF(CL7="-","【-】","【"&amp;SUBSTITUTE(TEXT(CL7,"#,##0.00"),"-","△")&amp;"】"))</f>
        <v>【53.07】</v>
      </c>
      <c r="CM6" s="21">
        <f>IF(CM7="",NA(),CM7)</f>
        <v>69.66</v>
      </c>
      <c r="CN6" s="21">
        <f t="shared" ref="CN6:CV6" si="10">IF(CN7="",NA(),CN7)</f>
        <v>75.02</v>
      </c>
      <c r="CO6" s="21">
        <f t="shared" si="10"/>
        <v>75.02</v>
      </c>
      <c r="CP6" s="21">
        <f t="shared" si="10"/>
        <v>82.82</v>
      </c>
      <c r="CQ6" s="21">
        <f t="shared" si="10"/>
        <v>85.12</v>
      </c>
      <c r="CR6" s="21">
        <f t="shared" si="10"/>
        <v>58.18</v>
      </c>
      <c r="CS6" s="21">
        <f t="shared" si="10"/>
        <v>65.62</v>
      </c>
      <c r="CT6" s="21">
        <f t="shared" si="10"/>
        <v>65.52</v>
      </c>
      <c r="CU6" s="21">
        <f t="shared" si="10"/>
        <v>70.849999999999994</v>
      </c>
      <c r="CV6" s="21">
        <f t="shared" si="10"/>
        <v>70.31</v>
      </c>
      <c r="CW6" s="20" t="str">
        <f>IF(CW7="","",IF(CW7="-","【-】","【"&amp;SUBSTITUTE(TEXT(CW7,"#,##0.00"),"-","△")&amp;"】"))</f>
        <v>【68.61】</v>
      </c>
      <c r="CX6" s="21">
        <f>IF(CX7="",NA(),CX7)</f>
        <v>90.56</v>
      </c>
      <c r="CY6" s="21">
        <f t="shared" ref="CY6:DG6" si="11">IF(CY7="",NA(),CY7)</f>
        <v>90.79</v>
      </c>
      <c r="CZ6" s="21">
        <f t="shared" si="11"/>
        <v>90.65</v>
      </c>
      <c r="DA6" s="21">
        <f t="shared" si="11"/>
        <v>91.62</v>
      </c>
      <c r="DB6" s="21">
        <f t="shared" si="11"/>
        <v>92</v>
      </c>
      <c r="DC6" s="21">
        <f t="shared" si="11"/>
        <v>85.82</v>
      </c>
      <c r="DD6" s="21">
        <f t="shared" si="11"/>
        <v>80.11</v>
      </c>
      <c r="DE6" s="21">
        <f t="shared" si="11"/>
        <v>80.319999999999993</v>
      </c>
      <c r="DF6" s="21">
        <f t="shared" si="11"/>
        <v>80.13</v>
      </c>
      <c r="DG6" s="21">
        <f t="shared" si="11"/>
        <v>74.959999999999994</v>
      </c>
      <c r="DH6" s="20" t="str">
        <f>IF(DH7="","",IF(DH7="-","【-】","【"&amp;SUBSTITUTE(TEXT(DH7,"#,##0.00"),"-","△")&amp;"】"))</f>
        <v>【94.19】</v>
      </c>
      <c r="DI6" s="21">
        <f>IF(DI7="",NA(),DI7)</f>
        <v>5.52</v>
      </c>
      <c r="DJ6" s="21">
        <f t="shared" ref="DJ6:DR6" si="12">IF(DJ7="",NA(),DJ7)</f>
        <v>10.5</v>
      </c>
      <c r="DK6" s="21">
        <f t="shared" si="12"/>
        <v>14.46</v>
      </c>
      <c r="DL6" s="21">
        <f t="shared" si="12"/>
        <v>16.940000000000001</v>
      </c>
      <c r="DM6" s="21">
        <f t="shared" si="12"/>
        <v>20.239999999999998</v>
      </c>
      <c r="DN6" s="21">
        <f t="shared" si="12"/>
        <v>6.46</v>
      </c>
      <c r="DO6" s="21">
        <f t="shared" si="12"/>
        <v>11.07</v>
      </c>
      <c r="DP6" s="21">
        <f t="shared" si="12"/>
        <v>14.55</v>
      </c>
      <c r="DQ6" s="21">
        <f t="shared" si="12"/>
        <v>17.48</v>
      </c>
      <c r="DR6" s="21">
        <f t="shared" si="12"/>
        <v>19.190000000000001</v>
      </c>
      <c r="DS6" s="20" t="str">
        <f>IF(DS7="","",IF(DS7="-","【-】","【"&amp;SUBSTITUTE(TEXT(DS7,"#,##0.00"),"-","△")&amp;"】"))</f>
        <v>【41.08】</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【2.67】</v>
      </c>
      <c r="EE6" s="20">
        <f>IF(EE7="",NA(),EE7)</f>
        <v>0</v>
      </c>
      <c r="EF6" s="21">
        <f t="shared" ref="EF6:EN6" si="14">IF(EF7="",NA(),EF7)</f>
        <v>5.4</v>
      </c>
      <c r="EG6" s="20">
        <f t="shared" si="14"/>
        <v>0</v>
      </c>
      <c r="EH6" s="20">
        <f t="shared" si="14"/>
        <v>0</v>
      </c>
      <c r="EI6" s="20">
        <f t="shared" si="14"/>
        <v>0</v>
      </c>
      <c r="EJ6" s="21">
        <f t="shared" si="14"/>
        <v>0.46</v>
      </c>
      <c r="EK6" s="21">
        <f t="shared" si="14"/>
        <v>0.5</v>
      </c>
      <c r="EL6" s="20">
        <f t="shared" si="14"/>
        <v>0</v>
      </c>
      <c r="EM6" s="20">
        <f t="shared" si="14"/>
        <v>0</v>
      </c>
      <c r="EN6" s="20">
        <f t="shared" si="14"/>
        <v>0</v>
      </c>
      <c r="EO6" s="20" t="str">
        <f>IF(EO7="","",IF(EO7="-","【-】","【"&amp;SUBSTITUTE(TEXT(EO7,"#,##0.00"),"-","△")&amp;"】"))</f>
        <v>【0.10】</v>
      </c>
    </row>
    <row r="7" spans="1:148" s="22" customFormat="1" x14ac:dyDescent="0.15">
      <c r="A7" s="14"/>
      <c r="B7" s="23">
        <v>2024</v>
      </c>
      <c r="C7" s="23">
        <v>420000</v>
      </c>
      <c r="D7" s="23">
        <v>46</v>
      </c>
      <c r="E7" s="23">
        <v>17</v>
      </c>
      <c r="F7" s="23">
        <v>3</v>
      </c>
      <c r="G7" s="23">
        <v>0</v>
      </c>
      <c r="H7" s="23" t="s">
        <v>95</v>
      </c>
      <c r="I7" s="23" t="s">
        <v>96</v>
      </c>
      <c r="J7" s="23" t="s">
        <v>97</v>
      </c>
      <c r="K7" s="23" t="s">
        <v>98</v>
      </c>
      <c r="L7" s="23" t="s">
        <v>99</v>
      </c>
      <c r="M7" s="23" t="s">
        <v>100</v>
      </c>
      <c r="N7" s="24" t="s">
        <v>101</v>
      </c>
      <c r="O7" s="24">
        <v>86.32</v>
      </c>
      <c r="P7" s="24">
        <v>18.63</v>
      </c>
      <c r="Q7" s="24">
        <v>100</v>
      </c>
      <c r="R7" s="24">
        <v>0</v>
      </c>
      <c r="S7" s="24">
        <v>1274371</v>
      </c>
      <c r="T7" s="24">
        <v>4131.2</v>
      </c>
      <c r="U7" s="24">
        <v>308.47000000000003</v>
      </c>
      <c r="V7" s="24">
        <v>42531</v>
      </c>
      <c r="W7" s="24">
        <v>11.78</v>
      </c>
      <c r="X7" s="24">
        <v>3610.44</v>
      </c>
      <c r="Y7" s="24">
        <v>109.93</v>
      </c>
      <c r="Z7" s="24">
        <v>119.28</v>
      </c>
      <c r="AA7" s="24">
        <v>126.23</v>
      </c>
      <c r="AB7" s="24">
        <v>122.86</v>
      </c>
      <c r="AC7" s="24">
        <v>121.92</v>
      </c>
      <c r="AD7" s="24">
        <v>104.92</v>
      </c>
      <c r="AE7" s="24">
        <v>105.23</v>
      </c>
      <c r="AF7" s="24">
        <v>106.47</v>
      </c>
      <c r="AG7" s="24">
        <v>104.7</v>
      </c>
      <c r="AH7" s="24">
        <v>104.36</v>
      </c>
      <c r="AI7" s="24">
        <v>100.17</v>
      </c>
      <c r="AJ7" s="24">
        <v>0</v>
      </c>
      <c r="AK7" s="24">
        <v>0</v>
      </c>
      <c r="AL7" s="24">
        <v>0</v>
      </c>
      <c r="AM7" s="24">
        <v>0</v>
      </c>
      <c r="AN7" s="24">
        <v>0</v>
      </c>
      <c r="AO7" s="24">
        <v>0</v>
      </c>
      <c r="AP7" s="24">
        <v>0</v>
      </c>
      <c r="AQ7" s="24">
        <v>0</v>
      </c>
      <c r="AR7" s="24">
        <v>0</v>
      </c>
      <c r="AS7" s="24">
        <v>0.28000000000000003</v>
      </c>
      <c r="AT7" s="24">
        <v>11.17</v>
      </c>
      <c r="AU7" s="24">
        <v>143.32</v>
      </c>
      <c r="AV7" s="24">
        <v>188.98</v>
      </c>
      <c r="AW7" s="24">
        <v>314.5</v>
      </c>
      <c r="AX7" s="24">
        <v>277.61</v>
      </c>
      <c r="AY7" s="24">
        <v>347.64</v>
      </c>
      <c r="AZ7" s="24">
        <v>68.36</v>
      </c>
      <c r="BA7" s="24">
        <v>76.84</v>
      </c>
      <c r="BB7" s="24">
        <v>93.68</v>
      </c>
      <c r="BC7" s="24">
        <v>101.6</v>
      </c>
      <c r="BD7" s="24">
        <v>84.9</v>
      </c>
      <c r="BE7" s="24">
        <v>103.38</v>
      </c>
      <c r="BF7" s="24">
        <v>316.19</v>
      </c>
      <c r="BG7" s="24">
        <v>293.12</v>
      </c>
      <c r="BH7" s="24">
        <v>287.37</v>
      </c>
      <c r="BI7" s="24">
        <v>249.34</v>
      </c>
      <c r="BJ7" s="24">
        <v>235.35</v>
      </c>
      <c r="BK7" s="24">
        <v>542.23</v>
      </c>
      <c r="BL7" s="24">
        <v>806.96</v>
      </c>
      <c r="BM7" s="24">
        <v>772.15</v>
      </c>
      <c r="BN7" s="24">
        <v>676.37</v>
      </c>
      <c r="BO7" s="24">
        <v>503.46</v>
      </c>
      <c r="BP7" s="24">
        <v>207.66</v>
      </c>
      <c r="BQ7" s="24">
        <v>0</v>
      </c>
      <c r="BR7" s="24">
        <v>0</v>
      </c>
      <c r="BS7" s="24">
        <v>0</v>
      </c>
      <c r="BT7" s="24">
        <v>0</v>
      </c>
      <c r="BU7" s="24">
        <v>0</v>
      </c>
      <c r="BV7" s="24">
        <v>0</v>
      </c>
      <c r="BW7" s="24">
        <v>0</v>
      </c>
      <c r="BX7" s="24">
        <v>0</v>
      </c>
      <c r="BY7" s="24">
        <v>0</v>
      </c>
      <c r="BZ7" s="24">
        <v>0</v>
      </c>
      <c r="CA7" s="24">
        <v>0</v>
      </c>
      <c r="CB7" s="24">
        <v>76.239999999999995</v>
      </c>
      <c r="CC7" s="24">
        <v>39.99</v>
      </c>
      <c r="CD7" s="24">
        <v>40.11</v>
      </c>
      <c r="CE7" s="24">
        <v>41.9</v>
      </c>
      <c r="CF7" s="24">
        <v>42.51</v>
      </c>
      <c r="CG7" s="24">
        <v>73.760000000000005</v>
      </c>
      <c r="CH7" s="24">
        <v>97.99</v>
      </c>
      <c r="CI7" s="24">
        <v>97.74</v>
      </c>
      <c r="CJ7" s="24">
        <v>94.68</v>
      </c>
      <c r="CK7" s="24">
        <v>95.96</v>
      </c>
      <c r="CL7" s="24">
        <v>53.07</v>
      </c>
      <c r="CM7" s="24">
        <v>69.66</v>
      </c>
      <c r="CN7" s="24">
        <v>75.02</v>
      </c>
      <c r="CO7" s="24">
        <v>75.02</v>
      </c>
      <c r="CP7" s="24">
        <v>82.82</v>
      </c>
      <c r="CQ7" s="24">
        <v>85.12</v>
      </c>
      <c r="CR7" s="24">
        <v>58.18</v>
      </c>
      <c r="CS7" s="24">
        <v>65.62</v>
      </c>
      <c r="CT7" s="24">
        <v>65.52</v>
      </c>
      <c r="CU7" s="24">
        <v>70.849999999999994</v>
      </c>
      <c r="CV7" s="24">
        <v>70.31</v>
      </c>
      <c r="CW7" s="24">
        <v>68.61</v>
      </c>
      <c r="CX7" s="24">
        <v>90.56</v>
      </c>
      <c r="CY7" s="24">
        <v>90.79</v>
      </c>
      <c r="CZ7" s="24">
        <v>90.65</v>
      </c>
      <c r="DA7" s="24">
        <v>91.62</v>
      </c>
      <c r="DB7" s="24">
        <v>92</v>
      </c>
      <c r="DC7" s="24">
        <v>85.82</v>
      </c>
      <c r="DD7" s="24">
        <v>80.11</v>
      </c>
      <c r="DE7" s="24">
        <v>80.319999999999993</v>
      </c>
      <c r="DF7" s="24">
        <v>80.13</v>
      </c>
      <c r="DG7" s="24">
        <v>74.959999999999994</v>
      </c>
      <c r="DH7" s="24">
        <v>94.19</v>
      </c>
      <c r="DI7" s="24">
        <v>5.52</v>
      </c>
      <c r="DJ7" s="24">
        <v>10.5</v>
      </c>
      <c r="DK7" s="24">
        <v>14.46</v>
      </c>
      <c r="DL7" s="24">
        <v>16.940000000000001</v>
      </c>
      <c r="DM7" s="24">
        <v>20.239999999999998</v>
      </c>
      <c r="DN7" s="24">
        <v>6.46</v>
      </c>
      <c r="DO7" s="24">
        <v>11.07</v>
      </c>
      <c r="DP7" s="24">
        <v>14.55</v>
      </c>
      <c r="DQ7" s="24">
        <v>17.48</v>
      </c>
      <c r="DR7" s="24">
        <v>19.190000000000001</v>
      </c>
      <c r="DS7" s="24">
        <v>41.08</v>
      </c>
      <c r="DT7" s="24">
        <v>0</v>
      </c>
      <c r="DU7" s="24">
        <v>0</v>
      </c>
      <c r="DV7" s="24">
        <v>0</v>
      </c>
      <c r="DW7" s="24">
        <v>0</v>
      </c>
      <c r="DX7" s="24">
        <v>0</v>
      </c>
      <c r="DY7" s="24">
        <v>0</v>
      </c>
      <c r="DZ7" s="24">
        <v>0</v>
      </c>
      <c r="EA7" s="24">
        <v>0</v>
      </c>
      <c r="EB7" s="24">
        <v>0</v>
      </c>
      <c r="EC7" s="24">
        <v>0</v>
      </c>
      <c r="ED7" s="24">
        <v>2.67</v>
      </c>
      <c r="EE7" s="24">
        <v>0</v>
      </c>
      <c r="EF7" s="24">
        <v>5.4</v>
      </c>
      <c r="EG7" s="24">
        <v>0</v>
      </c>
      <c r="EH7" s="24">
        <v>0</v>
      </c>
      <c r="EI7" s="24">
        <v>0</v>
      </c>
      <c r="EJ7" s="24">
        <v>0.46</v>
      </c>
      <c r="EK7" s="24">
        <v>0.5</v>
      </c>
      <c r="EL7" s="24">
        <v>0</v>
      </c>
      <c r="EM7" s="24">
        <v>0</v>
      </c>
      <c r="EN7" s="24">
        <v>0</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CA07CA7-2B43-415D-9473-B4C2667D30AA}"/>
</file>

<file path=customXml/itemProps2.xml><?xml version="1.0" encoding="utf-8"?>
<ds:datastoreItem xmlns:ds="http://schemas.openxmlformats.org/officeDocument/2006/customXml" ds:itemID="{197BEB13-1E97-4472-9E76-16D2E2A016CD}"/>
</file>

<file path=customXml/itemProps3.xml><?xml version="1.0" encoding="utf-8"?>
<ds:datastoreItem xmlns:ds="http://schemas.openxmlformats.org/officeDocument/2006/customXml" ds:itemID="{DC6C217E-6C7D-4855-BFF3-20F13FB70B8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2025-12-23T06:07:27Z</dcterms:created>
  <dcterms:modified xsi:type="dcterms:W3CDTF">2026-01-22T00:38:09Z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