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72.181\disk1\■R7下水環境課共用\02　班共用\01_経営班\01 流域下水道事業\01 下水道会計\★決算統計\260113【財政課（依頼〆127）】公営企業に係る経営比較分析表（令和６年度決算）の分析・公表について\"/>
    </mc:Choice>
  </mc:AlternateContent>
  <xr:revisionPtr revIDLastSave="0" documentId="13_ncr:1_{650CD25F-6676-45A2-A991-2B635176B584}" xr6:coauthVersionLast="47" xr6:coauthVersionMax="47" xr10:uidLastSave="{00000000-0000-0000-0000-000000000000}"/>
  <workbookProtection workbookAlgorithmName="SHA-512" workbookHashValue="rdN9VlCORAjl7nzw4+vQnnvFDhjVpRAHt5F82ihBYNZZiAXaXD1YqFV7RFTgrHeARkoWhe+GvldelIsPdjjA6w==" workbookSaltValue="rb0SqhlWvSfm6B7DiliH2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E85" i="4"/>
  <c r="W10" i="4"/>
  <c r="BB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<sst xmlns="http://schemas.openxmlformats.org/spreadsheetml/2006/main" count="231" uniqueCount="115">
  <si>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</si>
  <si>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</si>
  <si>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</si>
  <si>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</si>
  <si>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</si>
  <si>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</si>
  <si>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</si>
  <si>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</si>
  <si>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</si>
  <si>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</si>
  <si>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</si>
  <si>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</si>
  <si>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</si>
  <si>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</si>
  <si>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</si>
  <si>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</si>
  <si>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</si>
  <si>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</si>
  <si>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</si>
  <si>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</si>
  <si>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</si>
  <si>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</si>
  <si>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</si>
  <si>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</si>
  <si>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</si>
  <si>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</si>
  <si>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</si>
  <si>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</si>
  <si>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</si>
  <si>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</si>
  <si>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</si>
  <si>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</si>
  <si>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</si>
  <si>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</si>
  <si>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</si>
  <si>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</si>
  <si>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</si>
  <si>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</si>
  <si>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</si>
  <si>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</si>
  <si>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</si>
  <si>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</si>
  <si>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</si>
  <si>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</si>
  <si>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</si>
  <si>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</si>
  <si>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</si>
  <si>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</si>
  <si>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</si>
  <si>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</si>
  <si>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</si>
  <si>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</si>
  <si>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</si>
  <si>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</si>
  <si>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</si>
  <si>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</si>
  <si>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</si>
  <si>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</si>
  <si>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</si>
  <si>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</si>
  <si>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</si>
  <si>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</si>
  <si>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</si>
  <si>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</si>
  <si>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</si>
  <si>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</si>
  <si>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</si>
  <si>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</si>
  <si>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</si>
  <si>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</si>
  <si>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</si>
  <si>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</si>
  <si>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</si>
  <si>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</si>
  <si>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</si>
  <si>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</si>
  <si>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</si>
  <si>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</si>
  <si>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</si>
  <si>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</si>
  <si>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</si>
  <si>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</si>
  <si>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</si>
  <si>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</si>
  <si>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</si>
  <si>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</si>
  <si>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</si>
  <si>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</si>
  <si>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</si>
  <si>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</si>
  <si>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</si>
  <si>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</si>
  <si>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</si>
  <si>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</si>
  <si>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</si>
  <si>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</si>
  <si>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</si>
  <si>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</si>
  <si>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</si>
  <si>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</si>
  <si>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</si>
  <si>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</si>
  <si>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</si>
  <si>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</si>
  <si>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</si>
  <si>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</si>
  <si>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</si>
  <si>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</si>
  <si>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</si>
  <si>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</si>
  <si>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</si>
  <si>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</si>
  <si>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本県では、熊本北部流域下水道、球磨川上流流域下水道及び八代北部流域下水道の３つの流域下水道事業を行っている。令和2年度より地方公営企業法の一部適用を行い運営を行っている。
①経常収支比率：県と関係市町村との協定に基づき、収支の均衡を維持するため、負担金を調整してきたが、減価償却費が減少傾向にあり黒字基調となっている。今後も減価償却費は減少していく見込みであるが、令和７年度以降も燃料費高騰等の影響による支出増が見込まれるため、より効率的な経営に努める必要がある。
②累積欠損金比率：令和４年度の黒字により累積欠損金が解消。今後も黒字基調の見込みだが、物価上昇や突発修繕等による支出増も懸念されるため、それらのリスクに備えた経営を行う必要がある。
③流動比率：市町村からの負担金収入等により当該年度に必要な現金は確保しており100%を上回っている状態。今後も必要な資金の確保に努めていく。
④企業債残高対事業規模比率：過去5年間は大規模な建設改良事案がなく、建設改良に係る新規起債額が年償還額を下回っているため比率は低下傾向にあり、全国平均値及び類似団体平均値を下回る状況。
⑥汚水処理原価：汚水処理水量が増加した一方で、汚水処理費用の増加傾向が一服し前年度から減少したために、令和６年度の汚水処理原価は減少に転じた。類似団体平均値及び全国平均値も下回っているが、今後の人口減少等を見据え、更なる効率的な処理について検討が必要。
⑦施設利用率：処理区域の拡大見込みと、高度処理化を含む改築更新工事の実施を見据えた施設整備を実施した結果、利用率は上昇傾向にあり全国平均値及び類似団体平均値を上回った。
⑧水洗化率：令和４年度以降増加傾向にあり全国平均を上回ったが、今後も100％を目指し引き続き接続率の向上を図る。</t>
    <rPh sb="504" eb="506">
      <t>ゾウカ</t>
    </rPh>
    <rPh sb="508" eb="510">
      <t>イッポウ</t>
    </rPh>
    <rPh sb="516" eb="518">
      <t>ヒヨウ</t>
    </rPh>
    <rPh sb="524" eb="526">
      <t>イップク</t>
    </rPh>
    <rPh sb="527" eb="530">
      <t>ゼンネンド</t>
    </rPh>
    <rPh sb="532" eb="534">
      <t>ゲンショウ</t>
    </rPh>
    <rPh sb="553" eb="555">
      <t>ゲンショウ</t>
    </rPh>
    <rPh sb="695" eb="697">
      <t>ウワマワ</t>
    </rPh>
    <rPh sb="707" eb="709">
      <t>レイワ</t>
    </rPh>
    <rPh sb="710" eb="712">
      <t>ネンド</t>
    </rPh>
    <rPh sb="712" eb="714">
      <t>イコウ</t>
    </rPh>
    <rPh sb="714" eb="716">
      <t>ゾウカ</t>
    </rPh>
    <rPh sb="721" eb="725">
      <t>ゼンコクヘイキン</t>
    </rPh>
    <rPh sb="726" eb="728">
      <t>ウワマワ</t>
    </rPh>
    <phoneticPr fontId="4"/>
  </si>
  <si>
    <t>　本県の３つの流域下水道で最初に供用を開始した施設は平成元年であり比較的新しい状況。
　法定耐用年数に近い資産は類似団体と比較しても多くないが、下水道施設全体の中長期的な施設状態を予測しながら維持管理、改築を一体的に捉えて計画的・効率的に管理するストックマネジメント計画に基づき、点検・調査による状況の把握を行い、予防保全型管理により改築更新を実施していく。</t>
    <phoneticPr fontId="4"/>
  </si>
  <si>
    <r>
      <t>　</t>
    </r>
    <r>
      <rPr>
        <sz val="9"/>
        <rFont val="ＭＳ ゴシック"/>
        <family val="3"/>
        <charset val="128"/>
      </rPr>
      <t>令和２年度より地方公営企業法の財務規定を適用し、経営状況の見える化を図るとともに向こう10年間の方針及び収支計画を示した経営戦略を策定。令和６年度は電力費の上昇等の影響があったが経営戦略の見通しどおり黒字を確保。
　本県の流域下水道は、公共下水道の編入、処理区域の拡大等の流入水量の増加要因もあるが、将来的には人口減少等に伴いサービス需要は減少する。
　一方、施設の老朽化に伴い修繕・改築・更新需要は年々増大が見込まれる。また、近年の賃金上昇や大量に調達が必要な電力費・薬品費・廃棄物処理費等における物価高騰の影響は指定管理料等の増に直結し、営業費用の増加は継続が見込まれる。加えて、技術職員の確保は年々困難となっている。
　下水道は、生活環境と周辺環境の保全に必要不可欠な社会基盤として今後も持続的なサービス提供が求められるため、適切なサービス需要予測に基づく計画的な改築更新等の実施、サービス需要の減少下での営業費用増加への適応、技術力の維持・継承に向け、官民連携や広域化を中心とした経営基盤の強化に努める。</t>
    </r>
    <rPh sb="16" eb="20">
      <t>ザイムキテイ</t>
    </rPh>
    <rPh sb="21" eb="23">
      <t>テキヨウ</t>
    </rPh>
    <rPh sb="61" eb="65">
      <t>ケイエイセンリャク</t>
    </rPh>
    <rPh sb="66" eb="68">
      <t>サクテイ</t>
    </rPh>
    <rPh sb="104" eb="106">
      <t>カクホ</t>
    </rPh>
    <rPh sb="109" eb="111">
      <t>ホンケン</t>
    </rPh>
    <rPh sb="135" eb="136">
      <t>トウ</t>
    </rPh>
    <rPh sb="162" eb="163">
      <t>トモナ</t>
    </rPh>
    <rPh sb="168" eb="170">
      <t>ジュヨウ</t>
    </rPh>
    <rPh sb="178" eb="180">
      <t>イッポウ</t>
    </rPh>
    <rPh sb="198" eb="200">
      <t>ジュヨウ</t>
    </rPh>
    <rPh sb="201" eb="203">
      <t>ネンネン</t>
    </rPh>
    <rPh sb="203" eb="205">
      <t>ゾウダイ</t>
    </rPh>
    <rPh sb="206" eb="208">
      <t>ミコ</t>
    </rPh>
    <rPh sb="218" eb="222">
      <t>チンギンジョウショウ</t>
    </rPh>
    <rPh sb="223" eb="225">
      <t>タイリョウ</t>
    </rPh>
    <rPh sb="226" eb="228">
      <t>チョウタツ</t>
    </rPh>
    <rPh sb="229" eb="231">
      <t>ヒツヨウ</t>
    </rPh>
    <rPh sb="232" eb="235">
      <t>デンリョクヒ</t>
    </rPh>
    <rPh sb="256" eb="258">
      <t>エイキョウ</t>
    </rPh>
    <rPh sb="259" eb="264">
      <t>シテイカンリリョウ</t>
    </rPh>
    <rPh sb="264" eb="265">
      <t>トウ</t>
    </rPh>
    <rPh sb="266" eb="267">
      <t>ゾウ</t>
    </rPh>
    <rPh sb="268" eb="270">
      <t>チョッケツ</t>
    </rPh>
    <rPh sb="280" eb="282">
      <t>ケイゾク</t>
    </rPh>
    <rPh sb="289" eb="290">
      <t>クワ</t>
    </rPh>
    <rPh sb="293" eb="297">
      <t>ギジュツショクイン</t>
    </rPh>
    <rPh sb="298" eb="300">
      <t>カクホ</t>
    </rPh>
    <rPh sb="301" eb="305">
      <t>ネンネンコンナン</t>
    </rPh>
    <rPh sb="324" eb="328">
      <t>シュウヘンカンキョウ</t>
    </rPh>
    <rPh sb="356" eb="357">
      <t>テイ</t>
    </rPh>
    <rPh sb="359" eb="360">
      <t>モト</t>
    </rPh>
    <rPh sb="367" eb="369">
      <t>テキセツ</t>
    </rPh>
    <rPh sb="374" eb="376">
      <t>ジュヨウ</t>
    </rPh>
    <rPh sb="376" eb="378">
      <t>ヨソク</t>
    </rPh>
    <rPh sb="379" eb="380">
      <t>モト</t>
    </rPh>
    <rPh sb="382" eb="385">
      <t>ケイカクテキ</t>
    </rPh>
    <rPh sb="386" eb="391">
      <t>カイチクコウシントウ</t>
    </rPh>
    <rPh sb="392" eb="394">
      <t>ジッシ</t>
    </rPh>
    <rPh sb="399" eb="401">
      <t>ジュヨウ</t>
    </rPh>
    <rPh sb="402" eb="404">
      <t>ゲンショウ</t>
    </rPh>
    <rPh sb="404" eb="405">
      <t>シタ</t>
    </rPh>
    <rPh sb="407" eb="411">
      <t>エイギョウヒヨウ</t>
    </rPh>
    <rPh sb="411" eb="413">
      <t>ゾウカ</t>
    </rPh>
    <rPh sb="415" eb="417">
      <t>テキオウ</t>
    </rPh>
    <rPh sb="420" eb="421">
      <t>リョク</t>
    </rPh>
    <rPh sb="422" eb="424">
      <t>イジ</t>
    </rPh>
    <rPh sb="425" eb="427">
      <t>ケイショウ</t>
    </rPh>
    <rPh sb="428" eb="429">
      <t>ム</t>
    </rPh>
    <rPh sb="431" eb="435">
      <t>カンミンレンケイ</t>
    </rPh>
    <rPh sb="436" eb="439">
      <t>コウイキカ</t>
    </rPh>
    <rPh sb="440" eb="442">
      <t>チュウシン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</si>
</sst>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99-4B18-85D7-F2DA24146D2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0199-4B18-85D7-F2DA24146D2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62.71</c:v>
                </c:pt>
                <c:pt idx="1">
                  <c:v>66.849999999999994</c:v>
                </c:pt>
                <c:pt idx="2">
                  <c:v>67.099999999999994</c:v>
                </c:pt>
                <c:pt idx="3">
                  <c:v>68.08</c:v>
                </c:pt>
                <c:pt idx="4">
                  <c:v>70.69</c:v>
                </c:pt>
              </c:numCache>
            </c:numRef>
          </c:val>
          <c:extLst>
            <c:ext xmlns:c16="http://schemas.microsoft.com/office/drawing/2014/chart" uri="{C3380CC4-5D6E-409C-BE32-E72D297353CC}">
              <c16:uniqueId val="{00000000-ECCF-4F57-8FA8-0A814E44ED5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ECCF-4F57-8FA8-0A814E44ED5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93.59</c:v>
                </c:pt>
                <c:pt idx="1">
                  <c:v>91.85</c:v>
                </c:pt>
                <c:pt idx="2">
                  <c:v>91.71</c:v>
                </c:pt>
                <c:pt idx="3">
                  <c:v>91.96</c:v>
                </c:pt>
                <c:pt idx="4">
                  <c:v>94.65</c:v>
                </c:pt>
              </c:numCache>
            </c:numRef>
          </c:val>
          <c:extLst>
            <c:ext xmlns:c16="http://schemas.microsoft.com/office/drawing/2014/chart" uri="{C3380CC4-5D6E-409C-BE32-E72D297353CC}">
              <c16:uniqueId val="{00000000-B9CA-419D-A397-1A7A8839C04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B9CA-419D-A397-1A7A8839C04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99.18</c:v>
                </c:pt>
                <c:pt idx="1">
                  <c:v>100.66</c:v>
                </c:pt>
                <c:pt idx="2">
                  <c:v>106.08</c:v>
                </c:pt>
                <c:pt idx="3">
                  <c:v>104.92</c:v>
                </c:pt>
                <c:pt idx="4">
                  <c:v>111.21</c:v>
                </c:pt>
              </c:numCache>
            </c:numRef>
          </c:val>
          <c:extLst>
            <c:ext xmlns:c16="http://schemas.microsoft.com/office/drawing/2014/chart" uri="{C3380CC4-5D6E-409C-BE32-E72D297353CC}">
              <c16:uniqueId val="{00000000-802C-4B1B-8A5B-5E52515C3AE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802C-4B1B-8A5B-5E52515C3AE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7.16</c:v>
                </c:pt>
                <c:pt idx="1">
                  <c:v>12.37</c:v>
                </c:pt>
                <c:pt idx="2">
                  <c:v>17.29</c:v>
                </c:pt>
                <c:pt idx="3">
                  <c:v>21.49</c:v>
                </c:pt>
                <c:pt idx="4">
                  <c:v>25.41</c:v>
                </c:pt>
              </c:numCache>
            </c:numRef>
          </c:val>
          <c:extLst>
            <c:ext xmlns:c16="http://schemas.microsoft.com/office/drawing/2014/chart" uri="{C3380CC4-5D6E-409C-BE32-E72D297353CC}">
              <c16:uniqueId val="{00000000-0F55-417F-B8AC-B27CF60C837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0F55-417F-B8AC-B27CF60C837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7F-4825-B9FE-703C2FC46C8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217F-4825-B9FE-703C2FC46C8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2.91</c:v>
                </c:pt>
                <c:pt idx="1">
                  <c:v>1.52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F89-4223-BE91-6C89915AAE6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DF89-4223-BE91-6C89915AAE6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137.63999999999999</c:v>
                </c:pt>
                <c:pt idx="1">
                  <c:v>97.19</c:v>
                </c:pt>
                <c:pt idx="2">
                  <c:v>122.54</c:v>
                </c:pt>
                <c:pt idx="3">
                  <c:v>146.52000000000001</c:v>
                </c:pt>
                <c:pt idx="4">
                  <c:v>171.69</c:v>
                </c:pt>
              </c:numCache>
            </c:numRef>
          </c:val>
          <c:extLst>
            <c:ext xmlns:c16="http://schemas.microsoft.com/office/drawing/2014/chart" uri="{C3380CC4-5D6E-409C-BE32-E72D297353CC}">
              <c16:uniqueId val="{00000000-3981-4356-B36E-AC48604E37E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3981-4356-B36E-AC48604E37E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203.79</c:v>
                </c:pt>
                <c:pt idx="1">
                  <c:v>219.04</c:v>
                </c:pt>
                <c:pt idx="2">
                  <c:v>204.55</c:v>
                </c:pt>
                <c:pt idx="3">
                  <c:v>192.87</c:v>
                </c:pt>
                <c:pt idx="4">
                  <c:v>177.35</c:v>
                </c:pt>
              </c:numCache>
            </c:numRef>
          </c:val>
          <c:extLst>
            <c:ext xmlns:c16="http://schemas.microsoft.com/office/drawing/2014/chart" uri="{C3380CC4-5D6E-409C-BE32-E72D297353CC}">
              <c16:uniqueId val="{00000000-031D-4C53-BC7B-7BA79338734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031D-4C53-BC7B-7BA79338734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41-4663-8E9C-150DD063096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D41-4663-8E9C-150DD063096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53.25</c:v>
                </c:pt>
                <c:pt idx="1">
                  <c:v>51.36</c:v>
                </c:pt>
                <c:pt idx="2">
                  <c:v>50.47</c:v>
                </c:pt>
                <c:pt idx="3">
                  <c:v>53.51</c:v>
                </c:pt>
                <c:pt idx="4">
                  <c:v>48.74</c:v>
                </c:pt>
              </c:numCache>
            </c:numRef>
          </c:val>
          <c:extLst>
            <c:ext xmlns:c16="http://schemas.microsoft.com/office/drawing/2014/chart" uri="{C3380CC4-5D6E-409C-BE32-E72D297353CC}">
              <c16:uniqueId val="{00000000-24CA-4C30-881B-D931B1F0C02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24CA-4C30-881B-D931B1F0C02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64" zoomScale="200" zoomScaleNormal="200" workbookViewId="0">
      <selection activeCell="BK81" sqref="BK8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熊本県</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80" t="s">
        <v>9</v>
      </c>
      <c r="BM7" s="81"/>
      <c r="BN7" s="81"/>
      <c r="BO7" s="81"/>
      <c r="BP7" s="81"/>
      <c r="BQ7" s="81"/>
      <c r="BR7" s="81"/>
      <c r="BS7" s="81"/>
      <c r="BT7" s="81"/>
      <c r="BU7" s="81"/>
      <c r="BV7" s="81"/>
      <c r="BW7" s="81"/>
      <c r="BX7" s="81"/>
      <c r="BY7" s="82"/>
    </row>
    <row r="8" spans="1:78" ht="18.75" customHeight="1" x14ac:dyDescent="0.15">
      <c r="A8" s="2"/>
      <c r="B8" s="76" t="str">
        <f>データ!I6</f>
        <v>法適用</v>
      </c>
      <c r="C8" s="76"/>
      <c r="D8" s="76"/>
      <c r="E8" s="76"/>
      <c r="F8" s="76"/>
      <c r="G8" s="76"/>
      <c r="H8" s="76"/>
      <c r="I8" s="76" t="str">
        <f>データ!J6</f>
        <v>下水道事業</v>
      </c>
      <c r="J8" s="76"/>
      <c r="K8" s="76"/>
      <c r="L8" s="76"/>
      <c r="M8" s="76"/>
      <c r="N8" s="76"/>
      <c r="O8" s="76"/>
      <c r="P8" s="76" t="str">
        <f>データ!K6</f>
        <v>流域下水道</v>
      </c>
      <c r="Q8" s="76"/>
      <c r="R8" s="76"/>
      <c r="S8" s="76"/>
      <c r="T8" s="76"/>
      <c r="U8" s="76"/>
      <c r="V8" s="76"/>
      <c r="W8" s="76" t="str">
        <f>データ!L6</f>
        <v>E1</v>
      </c>
      <c r="X8" s="76"/>
      <c r="Y8" s="76"/>
      <c r="Z8" s="76"/>
      <c r="AA8" s="76"/>
      <c r="AB8" s="76"/>
      <c r="AC8" s="76"/>
      <c r="AD8" s="77" t="str">
        <f>データ!$M$6</f>
        <v>非設置</v>
      </c>
      <c r="AE8" s="77"/>
      <c r="AF8" s="77"/>
      <c r="AG8" s="77"/>
      <c r="AH8" s="77"/>
      <c r="AI8" s="77"/>
      <c r="AJ8" s="77"/>
      <c r="AK8" s="3"/>
      <c r="AL8" s="51">
        <f>データ!S6</f>
        <v>1716360</v>
      </c>
      <c r="AM8" s="51"/>
      <c r="AN8" s="51"/>
      <c r="AO8" s="51"/>
      <c r="AP8" s="51"/>
      <c r="AQ8" s="51"/>
      <c r="AR8" s="51"/>
      <c r="AS8" s="51"/>
      <c r="AT8" s="52">
        <f>データ!T6</f>
        <v>7409.19</v>
      </c>
      <c r="AU8" s="52"/>
      <c r="AV8" s="52"/>
      <c r="AW8" s="52"/>
      <c r="AX8" s="52"/>
      <c r="AY8" s="52"/>
      <c r="AZ8" s="52"/>
      <c r="BA8" s="52"/>
      <c r="BB8" s="52">
        <f>データ!U6</f>
        <v>231.65</v>
      </c>
      <c r="BC8" s="52"/>
      <c r="BD8" s="52"/>
      <c r="BE8" s="52"/>
      <c r="BF8" s="52"/>
      <c r="BG8" s="52"/>
      <c r="BH8" s="52"/>
      <c r="BI8" s="52"/>
      <c r="BJ8" s="3"/>
      <c r="BK8" s="3"/>
      <c r="BL8" s="72" t="s">
        <v>10</v>
      </c>
      <c r="BM8" s="73"/>
      <c r="BN8" s="74" t="s">
        <v>11</v>
      </c>
      <c r="BO8" s="74"/>
      <c r="BP8" s="74"/>
      <c r="BQ8" s="74"/>
      <c r="BR8" s="74"/>
      <c r="BS8" s="74"/>
      <c r="BT8" s="74"/>
      <c r="BU8" s="74"/>
      <c r="BV8" s="74"/>
      <c r="BW8" s="74"/>
      <c r="BX8" s="74"/>
      <c r="BY8" s="75"/>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60" t="s">
        <v>21</v>
      </c>
      <c r="BO9" s="60"/>
      <c r="BP9" s="60"/>
      <c r="BQ9" s="60"/>
      <c r="BR9" s="60"/>
      <c r="BS9" s="60"/>
      <c r="BT9" s="60"/>
      <c r="BU9" s="60"/>
      <c r="BV9" s="60"/>
      <c r="BW9" s="60"/>
      <c r="BX9" s="60"/>
      <c r="BY9" s="61"/>
    </row>
    <row r="10" spans="1:78" ht="18.75" customHeight="1" x14ac:dyDescent="0.15">
      <c r="A10" s="2"/>
      <c r="B10" s="52" t="str">
        <f>データ!N6</f>
        <v>-</v>
      </c>
      <c r="C10" s="52"/>
      <c r="D10" s="52"/>
      <c r="E10" s="52"/>
      <c r="F10" s="52"/>
      <c r="G10" s="52"/>
      <c r="H10" s="52"/>
      <c r="I10" s="52">
        <f>データ!O6</f>
        <v>73.2</v>
      </c>
      <c r="J10" s="52"/>
      <c r="K10" s="52"/>
      <c r="L10" s="52"/>
      <c r="M10" s="52"/>
      <c r="N10" s="52"/>
      <c r="O10" s="52"/>
      <c r="P10" s="52">
        <f>データ!P6</f>
        <v>28.89</v>
      </c>
      <c r="Q10" s="52"/>
      <c r="R10" s="52"/>
      <c r="S10" s="52"/>
      <c r="T10" s="52"/>
      <c r="U10" s="52"/>
      <c r="V10" s="52"/>
      <c r="W10" s="52">
        <f>データ!Q6</f>
        <v>100</v>
      </c>
      <c r="X10" s="52"/>
      <c r="Y10" s="52"/>
      <c r="Z10" s="52"/>
      <c r="AA10" s="52"/>
      <c r="AB10" s="52"/>
      <c r="AC10" s="52"/>
      <c r="AD10" s="51">
        <f>データ!R6</f>
        <v>0</v>
      </c>
      <c r="AE10" s="51"/>
      <c r="AF10" s="51"/>
      <c r="AG10" s="51"/>
      <c r="AH10" s="51"/>
      <c r="AI10" s="51"/>
      <c r="AJ10" s="51"/>
      <c r="AK10" s="2"/>
      <c r="AL10" s="51">
        <f>データ!V6</f>
        <v>264524</v>
      </c>
      <c r="AM10" s="51"/>
      <c r="AN10" s="51"/>
      <c r="AO10" s="51"/>
      <c r="AP10" s="51"/>
      <c r="AQ10" s="51"/>
      <c r="AR10" s="51"/>
      <c r="AS10" s="51"/>
      <c r="AT10" s="52">
        <f>データ!W6</f>
        <v>69.47</v>
      </c>
      <c r="AU10" s="52"/>
      <c r="AV10" s="52"/>
      <c r="AW10" s="52"/>
      <c r="AX10" s="52"/>
      <c r="AY10" s="52"/>
      <c r="AZ10" s="52"/>
      <c r="BA10" s="52"/>
      <c r="BB10" s="52">
        <f>データ!X6</f>
        <v>3807.74</v>
      </c>
      <c r="BC10" s="52"/>
      <c r="BD10" s="52"/>
      <c r="BE10" s="52"/>
      <c r="BF10" s="52"/>
      <c r="BG10" s="52"/>
      <c r="BH10" s="52"/>
      <c r="BI10" s="52"/>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112</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hZrEMd0kjIDK+6N5LAt809BM/gXVFZVbscgMTBypnalbiqqdhzZvbnENMJ3isaaBFygBtKfmna4Mko4mAt75/w==" saltValue="1OcVgxLeKJcsq0YnaezBm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28</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54</v>
      </c>
      <c r="B4" s="16"/>
      <c r="C4" s="16"/>
      <c r="D4" s="16"/>
      <c r="E4" s="16"/>
      <c r="F4" s="16"/>
      <c r="G4" s="16"/>
      <c r="H4" s="87"/>
      <c r="I4" s="88"/>
      <c r="J4" s="88"/>
      <c r="K4" s="88"/>
      <c r="L4" s="88"/>
      <c r="M4" s="88"/>
      <c r="N4" s="88"/>
      <c r="O4" s="88"/>
      <c r="P4" s="88"/>
      <c r="Q4" s="88"/>
      <c r="R4" s="88"/>
      <c r="S4" s="88"/>
      <c r="T4" s="88"/>
      <c r="U4" s="88"/>
      <c r="V4" s="88"/>
      <c r="W4" s="88"/>
      <c r="X4" s="89"/>
      <c r="Y4" s="83" t="s">
        <v>55</v>
      </c>
      <c r="Z4" s="83"/>
      <c r="AA4" s="83"/>
      <c r="AB4" s="83"/>
      <c r="AC4" s="83"/>
      <c r="AD4" s="83"/>
      <c r="AE4" s="83"/>
      <c r="AF4" s="83"/>
      <c r="AG4" s="83"/>
      <c r="AH4" s="83"/>
      <c r="AI4" s="83"/>
      <c r="AJ4" s="83" t="s">
        <v>56</v>
      </c>
      <c r="AK4" s="83"/>
      <c r="AL4" s="83"/>
      <c r="AM4" s="83"/>
      <c r="AN4" s="83"/>
      <c r="AO4" s="83"/>
      <c r="AP4" s="83"/>
      <c r="AQ4" s="83"/>
      <c r="AR4" s="83"/>
      <c r="AS4" s="83"/>
      <c r="AT4" s="83"/>
      <c r="AU4" s="83" t="s">
        <v>57</v>
      </c>
      <c r="AV4" s="83"/>
      <c r="AW4" s="83"/>
      <c r="AX4" s="83"/>
      <c r="AY4" s="83"/>
      <c r="AZ4" s="83"/>
      <c r="BA4" s="83"/>
      <c r="BB4" s="83"/>
      <c r="BC4" s="83"/>
      <c r="BD4" s="83"/>
      <c r="BE4" s="83"/>
      <c r="BF4" s="83" t="s">
        <v>58</v>
      </c>
      <c r="BG4" s="83"/>
      <c r="BH4" s="83"/>
      <c r="BI4" s="83"/>
      <c r="BJ4" s="83"/>
      <c r="BK4" s="83"/>
      <c r="BL4" s="83"/>
      <c r="BM4" s="83"/>
      <c r="BN4" s="83"/>
      <c r="BO4" s="83"/>
      <c r="BP4" s="83"/>
      <c r="BQ4" s="83" t="s">
        <v>59</v>
      </c>
      <c r="BR4" s="83"/>
      <c r="BS4" s="83"/>
      <c r="BT4" s="83"/>
      <c r="BU4" s="83"/>
      <c r="BV4" s="83"/>
      <c r="BW4" s="83"/>
      <c r="BX4" s="83"/>
      <c r="BY4" s="83"/>
      <c r="BZ4" s="83"/>
      <c r="CA4" s="83"/>
      <c r="CB4" s="83" t="s">
        <v>60</v>
      </c>
      <c r="CC4" s="83"/>
      <c r="CD4" s="83"/>
      <c r="CE4" s="83"/>
      <c r="CF4" s="83"/>
      <c r="CG4" s="83"/>
      <c r="CH4" s="83"/>
      <c r="CI4" s="83"/>
      <c r="CJ4" s="83"/>
      <c r="CK4" s="83"/>
      <c r="CL4" s="83"/>
      <c r="CM4" s="83" t="s">
        <v>61</v>
      </c>
      <c r="CN4" s="83"/>
      <c r="CO4" s="83"/>
      <c r="CP4" s="83"/>
      <c r="CQ4" s="83"/>
      <c r="CR4" s="83"/>
      <c r="CS4" s="83"/>
      <c r="CT4" s="83"/>
      <c r="CU4" s="83"/>
      <c r="CV4" s="83"/>
      <c r="CW4" s="83"/>
      <c r="CX4" s="83" t="s">
        <v>62</v>
      </c>
      <c r="CY4" s="83"/>
      <c r="CZ4" s="83"/>
      <c r="DA4" s="83"/>
      <c r="DB4" s="83"/>
      <c r="DC4" s="83"/>
      <c r="DD4" s="83"/>
      <c r="DE4" s="83"/>
      <c r="DF4" s="83"/>
      <c r="DG4" s="83"/>
      <c r="DH4" s="83"/>
      <c r="DI4" s="83" t="s">
        <v>63</v>
      </c>
      <c r="DJ4" s="83"/>
      <c r="DK4" s="83"/>
      <c r="DL4" s="83"/>
      <c r="DM4" s="83"/>
      <c r="DN4" s="83"/>
      <c r="DO4" s="83"/>
      <c r="DP4" s="83"/>
      <c r="DQ4" s="83"/>
      <c r="DR4" s="83"/>
      <c r="DS4" s="83"/>
      <c r="DT4" s="83" t="s">
        <v>64</v>
      </c>
      <c r="DU4" s="83"/>
      <c r="DV4" s="83"/>
      <c r="DW4" s="83"/>
      <c r="DX4" s="83"/>
      <c r="DY4" s="83"/>
      <c r="DZ4" s="83"/>
      <c r="EA4" s="83"/>
      <c r="EB4" s="83"/>
      <c r="EC4" s="83"/>
      <c r="ED4" s="83"/>
      <c r="EE4" s="83" t="s">
        <v>65</v>
      </c>
      <c r="EF4" s="83"/>
      <c r="EG4" s="83"/>
      <c r="EH4" s="83"/>
      <c r="EI4" s="83"/>
      <c r="EJ4" s="83"/>
      <c r="EK4" s="83"/>
      <c r="EL4" s="83"/>
      <c r="EM4" s="83"/>
      <c r="EN4" s="83"/>
      <c r="EO4" s="83"/>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430005</v>
      </c>
      <c r="D6" s="19">
        <f t="shared" si="3"/>
        <v>46</v>
      </c>
      <c r="E6" s="19">
        <f t="shared" si="3"/>
        <v>17</v>
      </c>
      <c r="F6" s="19">
        <f t="shared" si="3"/>
        <v>3</v>
      </c>
      <c r="G6" s="19">
        <f t="shared" si="3"/>
        <v>0</v>
      </c>
      <c r="H6" s="19" t="str">
        <f t="shared" si="3"/>
        <v>熊本県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73.2</v>
      </c>
      <c r="P6" s="20">
        <f t="shared" si="3"/>
        <v>28.89</v>
      </c>
      <c r="Q6" s="20">
        <f t="shared" si="3"/>
        <v>100</v>
      </c>
      <c r="R6" s="20">
        <f t="shared" si="3"/>
        <v>0</v>
      </c>
      <c r="S6" s="20">
        <f t="shared" si="3"/>
        <v>1716360</v>
      </c>
      <c r="T6" s="20">
        <f t="shared" si="3"/>
        <v>7409.19</v>
      </c>
      <c r="U6" s="20">
        <f t="shared" si="3"/>
        <v>231.65</v>
      </c>
      <c r="V6" s="20">
        <f t="shared" si="3"/>
        <v>264524</v>
      </c>
      <c r="W6" s="20">
        <f t="shared" si="3"/>
        <v>69.47</v>
      </c>
      <c r="X6" s="20">
        <f t="shared" si="3"/>
        <v>3807.74</v>
      </c>
      <c r="Y6" s="21">
        <f>IF(Y7="",NA(),Y7)</f>
        <v>99.18</v>
      </c>
      <c r="Z6" s="21">
        <f t="shared" ref="Z6:AH6" si="4">IF(Z7="",NA(),Z7)</f>
        <v>100.66</v>
      </c>
      <c r="AA6" s="21">
        <f t="shared" si="4"/>
        <v>106.08</v>
      </c>
      <c r="AB6" s="21">
        <f t="shared" si="4"/>
        <v>104.92</v>
      </c>
      <c r="AC6" s="21">
        <f t="shared" si="4"/>
        <v>111.21</v>
      </c>
      <c r="AD6" s="21">
        <f t="shared" si="4"/>
        <v>101.63</v>
      </c>
      <c r="AE6" s="21">
        <f t="shared" si="4"/>
        <v>100.14</v>
      </c>
      <c r="AF6" s="21">
        <f t="shared" si="4"/>
        <v>99.22</v>
      </c>
      <c r="AG6" s="21">
        <f t="shared" si="4"/>
        <v>100.31</v>
      </c>
      <c r="AH6" s="21">
        <f t="shared" si="4"/>
        <v>100.13</v>
      </c>
      <c r="AI6" s="20" t="str">
        <f>IF(AI7="","",IF(AI7="-","【-】","【"&amp;SUBSTITUTE(TEXT(AI7,"#,##0.00"),"-","△")&amp;"】"))</f>
        <v>【100.17】</v>
      </c>
      <c r="AJ6" s="21">
        <f>IF(AJ7="",NA(),AJ7)</f>
        <v>2.91</v>
      </c>
      <c r="AK6" s="21">
        <f t="shared" ref="AK6:AS6" si="5">IF(AK7="",NA(),AK7)</f>
        <v>1.52</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137.63999999999999</v>
      </c>
      <c r="AV6" s="21">
        <f t="shared" ref="AV6:BD6" si="6">IF(AV7="",NA(),AV7)</f>
        <v>97.19</v>
      </c>
      <c r="AW6" s="21">
        <f t="shared" si="6"/>
        <v>122.54</v>
      </c>
      <c r="AX6" s="21">
        <f t="shared" si="6"/>
        <v>146.52000000000001</v>
      </c>
      <c r="AY6" s="21">
        <f t="shared" si="6"/>
        <v>171.69</v>
      </c>
      <c r="AZ6" s="21">
        <f t="shared" si="6"/>
        <v>101.14</v>
      </c>
      <c r="BA6" s="21">
        <f t="shared" si="6"/>
        <v>104.74</v>
      </c>
      <c r="BB6" s="21">
        <f t="shared" si="6"/>
        <v>104.74</v>
      </c>
      <c r="BC6" s="21">
        <f t="shared" si="6"/>
        <v>104.66</v>
      </c>
      <c r="BD6" s="21">
        <f t="shared" si="6"/>
        <v>103.57</v>
      </c>
      <c r="BE6" s="20" t="str">
        <f>IF(BE7="","",IF(BE7="-","【-】","【"&amp;SUBSTITUTE(TEXT(BE7,"#,##0.00"),"-","△")&amp;"】"))</f>
        <v>【103.38】</v>
      </c>
      <c r="BF6" s="21">
        <f>IF(BF7="",NA(),BF7)</f>
        <v>203.79</v>
      </c>
      <c r="BG6" s="21">
        <f t="shared" ref="BG6:BO6" si="7">IF(BG7="",NA(),BG7)</f>
        <v>219.04</v>
      </c>
      <c r="BH6" s="21">
        <f t="shared" si="7"/>
        <v>204.55</v>
      </c>
      <c r="BI6" s="21">
        <f t="shared" si="7"/>
        <v>192.87</v>
      </c>
      <c r="BJ6" s="21">
        <f t="shared" si="7"/>
        <v>177.35</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53.25</v>
      </c>
      <c r="CC6" s="21">
        <f t="shared" ref="CC6:CK6" si="9">IF(CC7="",NA(),CC7)</f>
        <v>51.36</v>
      </c>
      <c r="CD6" s="21">
        <f t="shared" si="9"/>
        <v>50.47</v>
      </c>
      <c r="CE6" s="21">
        <f t="shared" si="9"/>
        <v>53.51</v>
      </c>
      <c r="CF6" s="21">
        <f t="shared" si="9"/>
        <v>48.74</v>
      </c>
      <c r="CG6" s="21">
        <f t="shared" si="9"/>
        <v>50.67</v>
      </c>
      <c r="CH6" s="21">
        <f t="shared" si="9"/>
        <v>48.7</v>
      </c>
      <c r="CI6" s="21">
        <f t="shared" si="9"/>
        <v>52.53</v>
      </c>
      <c r="CJ6" s="21">
        <f t="shared" si="9"/>
        <v>52.75</v>
      </c>
      <c r="CK6" s="21">
        <f t="shared" si="9"/>
        <v>52.89</v>
      </c>
      <c r="CL6" s="20" t="str">
        <f>IF(CL7="","",IF(CL7="-","【-】","【"&amp;SUBSTITUTE(TEXT(CL7,"#,##0.00"),"-","△")&amp;"】"))</f>
        <v>【53.07】</v>
      </c>
      <c r="CM6" s="21">
        <f>IF(CM7="",NA(),CM7)</f>
        <v>62.71</v>
      </c>
      <c r="CN6" s="21">
        <f t="shared" ref="CN6:CV6" si="10">IF(CN7="",NA(),CN7)</f>
        <v>66.849999999999994</v>
      </c>
      <c r="CO6" s="21">
        <f t="shared" si="10"/>
        <v>67.099999999999994</v>
      </c>
      <c r="CP6" s="21">
        <f t="shared" si="10"/>
        <v>68.08</v>
      </c>
      <c r="CQ6" s="21">
        <f t="shared" si="10"/>
        <v>70.69</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93.59</v>
      </c>
      <c r="CY6" s="21">
        <f t="shared" ref="CY6:DG6" si="11">IF(CY7="",NA(),CY7)</f>
        <v>91.85</v>
      </c>
      <c r="CZ6" s="21">
        <f t="shared" si="11"/>
        <v>91.71</v>
      </c>
      <c r="DA6" s="21">
        <f t="shared" si="11"/>
        <v>91.96</v>
      </c>
      <c r="DB6" s="21">
        <f t="shared" si="11"/>
        <v>94.65</v>
      </c>
      <c r="DC6" s="21">
        <f t="shared" si="11"/>
        <v>94.01</v>
      </c>
      <c r="DD6" s="21">
        <f t="shared" si="11"/>
        <v>94.14</v>
      </c>
      <c r="DE6" s="21">
        <f t="shared" si="11"/>
        <v>94.02</v>
      </c>
      <c r="DF6" s="21">
        <f t="shared" si="11"/>
        <v>94.43</v>
      </c>
      <c r="DG6" s="21">
        <f t="shared" si="11"/>
        <v>94.27</v>
      </c>
      <c r="DH6" s="20" t="str">
        <f>IF(DH7="","",IF(DH7="-","【-】","【"&amp;SUBSTITUTE(TEXT(DH7,"#,##0.00"),"-","△")&amp;"】"))</f>
        <v>【94.19】</v>
      </c>
      <c r="DI6" s="21">
        <f>IF(DI7="",NA(),DI7)</f>
        <v>7.16</v>
      </c>
      <c r="DJ6" s="21">
        <f t="shared" ref="DJ6:DR6" si="12">IF(DJ7="",NA(),DJ7)</f>
        <v>12.37</v>
      </c>
      <c r="DK6" s="21">
        <f t="shared" si="12"/>
        <v>17.29</v>
      </c>
      <c r="DL6" s="21">
        <f t="shared" si="12"/>
        <v>21.49</v>
      </c>
      <c r="DM6" s="21">
        <f t="shared" si="12"/>
        <v>25.41</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0">
        <f>IF(EE7="",NA(),EE7)</f>
        <v>0</v>
      </c>
      <c r="EF6" s="20">
        <f t="shared" ref="EF6:EN6" si="14">IF(EF7="",NA(),EF7)</f>
        <v>0</v>
      </c>
      <c r="EG6" s="20">
        <f t="shared" si="14"/>
        <v>0</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15">
      <c r="A7" s="14"/>
      <c r="B7" s="23">
        <v>2024</v>
      </c>
      <c r="C7" s="23">
        <v>430005</v>
      </c>
      <c r="D7" s="23">
        <v>46</v>
      </c>
      <c r="E7" s="23">
        <v>17</v>
      </c>
      <c r="F7" s="23">
        <v>3</v>
      </c>
      <c r="G7" s="23">
        <v>0</v>
      </c>
      <c r="H7" s="23" t="s">
        <v>95</v>
      </c>
      <c r="I7" s="23" t="s">
        <v>96</v>
      </c>
      <c r="J7" s="23" t="s">
        <v>97</v>
      </c>
      <c r="K7" s="23" t="s">
        <v>98</v>
      </c>
      <c r="L7" s="23" t="s">
        <v>99</v>
      </c>
      <c r="M7" s="23" t="s">
        <v>100</v>
      </c>
      <c r="N7" s="24" t="s">
        <v>101</v>
      </c>
      <c r="O7" s="24">
        <v>73.2</v>
      </c>
      <c r="P7" s="24">
        <v>28.89</v>
      </c>
      <c r="Q7" s="24">
        <v>100</v>
      </c>
      <c r="R7" s="24">
        <v>0</v>
      </c>
      <c r="S7" s="24">
        <v>1716360</v>
      </c>
      <c r="T7" s="24">
        <v>7409.19</v>
      </c>
      <c r="U7" s="24">
        <v>231.65</v>
      </c>
      <c r="V7" s="24">
        <v>264524</v>
      </c>
      <c r="W7" s="24">
        <v>69.47</v>
      </c>
      <c r="X7" s="24">
        <v>3807.74</v>
      </c>
      <c r="Y7" s="24">
        <v>99.18</v>
      </c>
      <c r="Z7" s="24">
        <v>100.66</v>
      </c>
      <c r="AA7" s="24">
        <v>106.08</v>
      </c>
      <c r="AB7" s="24">
        <v>104.92</v>
      </c>
      <c r="AC7" s="24">
        <v>111.21</v>
      </c>
      <c r="AD7" s="24">
        <v>101.63</v>
      </c>
      <c r="AE7" s="24">
        <v>100.14</v>
      </c>
      <c r="AF7" s="24">
        <v>99.22</v>
      </c>
      <c r="AG7" s="24">
        <v>100.31</v>
      </c>
      <c r="AH7" s="24">
        <v>100.13</v>
      </c>
      <c r="AI7" s="24">
        <v>100.17</v>
      </c>
      <c r="AJ7" s="24">
        <v>2.91</v>
      </c>
      <c r="AK7" s="24">
        <v>1.52</v>
      </c>
      <c r="AL7" s="24">
        <v>0</v>
      </c>
      <c r="AM7" s="24">
        <v>0</v>
      </c>
      <c r="AN7" s="24">
        <v>0</v>
      </c>
      <c r="AO7" s="24">
        <v>9.1</v>
      </c>
      <c r="AP7" s="24">
        <v>10.71</v>
      </c>
      <c r="AQ7" s="24">
        <v>11.46</v>
      </c>
      <c r="AR7" s="24">
        <v>9.85</v>
      </c>
      <c r="AS7" s="24">
        <v>11.25</v>
      </c>
      <c r="AT7" s="24">
        <v>11.17</v>
      </c>
      <c r="AU7" s="24">
        <v>137.63999999999999</v>
      </c>
      <c r="AV7" s="24">
        <v>97.19</v>
      </c>
      <c r="AW7" s="24">
        <v>122.54</v>
      </c>
      <c r="AX7" s="24">
        <v>146.52000000000001</v>
      </c>
      <c r="AY7" s="24">
        <v>171.69</v>
      </c>
      <c r="AZ7" s="24">
        <v>101.14</v>
      </c>
      <c r="BA7" s="24">
        <v>104.74</v>
      </c>
      <c r="BB7" s="24">
        <v>104.74</v>
      </c>
      <c r="BC7" s="24">
        <v>104.66</v>
      </c>
      <c r="BD7" s="24">
        <v>103.57</v>
      </c>
      <c r="BE7" s="24">
        <v>103.38</v>
      </c>
      <c r="BF7" s="24">
        <v>203.79</v>
      </c>
      <c r="BG7" s="24">
        <v>219.04</v>
      </c>
      <c r="BH7" s="24">
        <v>204.55</v>
      </c>
      <c r="BI7" s="24">
        <v>192.87</v>
      </c>
      <c r="BJ7" s="24">
        <v>177.35</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53.25</v>
      </c>
      <c r="CC7" s="24">
        <v>51.36</v>
      </c>
      <c r="CD7" s="24">
        <v>50.47</v>
      </c>
      <c r="CE7" s="24">
        <v>53.51</v>
      </c>
      <c r="CF7" s="24">
        <v>48.74</v>
      </c>
      <c r="CG7" s="24">
        <v>50.67</v>
      </c>
      <c r="CH7" s="24">
        <v>48.7</v>
      </c>
      <c r="CI7" s="24">
        <v>52.53</v>
      </c>
      <c r="CJ7" s="24">
        <v>52.75</v>
      </c>
      <c r="CK7" s="24">
        <v>52.89</v>
      </c>
      <c r="CL7" s="24">
        <v>53.07</v>
      </c>
      <c r="CM7" s="24">
        <v>62.71</v>
      </c>
      <c r="CN7" s="24">
        <v>66.849999999999994</v>
      </c>
      <c r="CO7" s="24">
        <v>67.099999999999994</v>
      </c>
      <c r="CP7" s="24">
        <v>68.08</v>
      </c>
      <c r="CQ7" s="24">
        <v>70.69</v>
      </c>
      <c r="CR7" s="24">
        <v>68.2</v>
      </c>
      <c r="CS7" s="24">
        <v>68.05</v>
      </c>
      <c r="CT7" s="24">
        <v>67.099999999999994</v>
      </c>
      <c r="CU7" s="24">
        <v>71.900000000000006</v>
      </c>
      <c r="CV7" s="24">
        <v>68.599999999999994</v>
      </c>
      <c r="CW7" s="24">
        <v>68.61</v>
      </c>
      <c r="CX7" s="24">
        <v>93.59</v>
      </c>
      <c r="CY7" s="24">
        <v>91.85</v>
      </c>
      <c r="CZ7" s="24">
        <v>91.71</v>
      </c>
      <c r="DA7" s="24">
        <v>91.96</v>
      </c>
      <c r="DB7" s="24">
        <v>94.65</v>
      </c>
      <c r="DC7" s="24">
        <v>94.01</v>
      </c>
      <c r="DD7" s="24">
        <v>94.14</v>
      </c>
      <c r="DE7" s="24">
        <v>94.02</v>
      </c>
      <c r="DF7" s="24">
        <v>94.43</v>
      </c>
      <c r="DG7" s="24">
        <v>94.27</v>
      </c>
      <c r="DH7" s="24">
        <v>94.19</v>
      </c>
      <c r="DI7" s="24">
        <v>7.16</v>
      </c>
      <c r="DJ7" s="24">
        <v>12.37</v>
      </c>
      <c r="DK7" s="24">
        <v>17.29</v>
      </c>
      <c r="DL7" s="24">
        <v>21.49</v>
      </c>
      <c r="DM7" s="24">
        <v>25.41</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v>
      </c>
      <c r="EF7" s="24">
        <v>0</v>
      </c>
      <c r="EG7" s="24">
        <v>0</v>
      </c>
      <c r="EH7" s="24">
        <v>0</v>
      </c>
      <c r="EI7" s="24">
        <v>0</v>
      </c>
      <c r="EJ7" s="24">
        <v>1.87</v>
      </c>
      <c r="EK7" s="24">
        <v>0.1</v>
      </c>
      <c r="EL7" s="24">
        <v>0.09</v>
      </c>
      <c r="EM7" s="24">
        <v>0.06</v>
      </c>
      <c r="EN7" s="24">
        <v>0.1</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A2D3DE5-5256-4F83-A4E0-8C84E5EC24CA}"/>
</file>

<file path=customXml/itemProps2.xml><?xml version="1.0" encoding="utf-8"?>
<ds:datastoreItem xmlns:ds="http://schemas.openxmlformats.org/officeDocument/2006/customXml" ds:itemID="{21EC3779-FE75-4999-A423-22150CE626AB}"/>
</file>

<file path=customXml/itemProps3.xml><?xml version="1.0" encoding="utf-8"?>
<ds:datastoreItem xmlns:ds="http://schemas.openxmlformats.org/officeDocument/2006/customXml" ds:itemID="{464EA8AA-5D4B-4416-BB16-91695D2D9C1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2026-02-02T05:12:47Z</cp:lastPrinted>
  <dcterms:created xsi:type="dcterms:W3CDTF">2025-12-23T06:07:28Z</dcterms:created>
  <dcterms:modified xsi:type="dcterms:W3CDTF">2026-02-02T07:35:00Z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