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0.15.50.36\disk1\6 MICE・クルーズ誘致Ｇ\サンポート\よく使うファイル\04駐車場【特別会計・公営企業】\■公営企業　決算統計\R6年度分\経営比較分析\"/>
    </mc:Choice>
  </mc:AlternateContent>
  <xr:revisionPtr revIDLastSave="0" documentId="13_ncr:1_{91BDC357-FC2D-4D1D-918A-F63AECF7150E}" xr6:coauthVersionLast="47" xr6:coauthVersionMax="47" xr10:uidLastSave="{00000000-0000-0000-0000-000000000000}"/>
  <workbookProtection workbookAlgorithmName="SHA-512" workbookHashValue="7mwFgxR96FeA5ESr4tgxf2j56zRrynrImD68BMedM0HiwZe+4zIrpc7KSY1yaslgMXkTDYGlg9eBanx0q80DnQ==" workbookSaltValue="BYaPbClQ/nJGOKppwSHeWQ=="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l="1"/>
  <c r="HJ30" i="4"/>
  <c r="CS30" i="4"/>
  <c r="BZ76" i="4"/>
  <c r="MA51" i="4"/>
  <c r="MI76" i="4"/>
  <c r="HJ51" i="4"/>
  <c r="MA30" i="4"/>
  <c r="IT76" i="4"/>
  <c r="CS51" i="4"/>
  <c r="C11" i="5"/>
  <c r="D11" i="5"/>
  <c r="E11" i="5"/>
  <c r="B11" i="5"/>
  <c r="IE76" i="4" l="1"/>
  <c r="BZ51" i="4"/>
  <c r="GQ30" i="4"/>
  <c r="BZ30" i="4"/>
  <c r="BK76" i="4"/>
  <c r="LH51" i="4"/>
  <c r="LT76" i="4"/>
  <c r="GQ51" i="4"/>
  <c r="LH30" i="4"/>
  <c r="LE76" i="4"/>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alcChain>
</file>

<file path=xl/sharedStrings.xml><?xml version="1.0" encoding="utf-8"?>
<sst xmlns="http://schemas.openxmlformats.org/spreadsheetml/2006/main" count="278" uniqueCount="132">
  <si>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</si>
  <si>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</si>
  <si>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</si>
  <si>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</si>
  <si>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</si>
  <si>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</si>
  <si>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</si>
  <si>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</si>
  <si>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</si>
  <si>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</si>
  <si>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</si>
  <si>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</si>
  <si>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</si>
  <si>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</si>
  <si>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</si>
  <si>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</si>
  <si>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</si>
  <si>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</si>
  <si>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</si>
  <si>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</si>
  <si>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</si>
  <si>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</si>
  <si>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</si>
  <si>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</si>
  <si>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</si>
  <si>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</si>
  <si>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</si>
  <si>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</si>
  <si>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</si>
  <si>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</si>
  <si>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</si>
  <si>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</si>
  <si>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</si>
  <si>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</si>
  <si>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</si>
  <si>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</si>
  <si>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</si>
  <si>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</si>
  <si>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</si>
  <si>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</si>
  <si>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</si>
  <si>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</si>
  <si>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</si>
  <si>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</si>
  <si>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</si>
  <si>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</si>
  <si>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</si>
  <si>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</si>
  <si>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</si>
  <si>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</si>
  <si>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</si>
  <si>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</si>
  <si>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</si>
  <si>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</si>
  <si>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</si>
  <si>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</si>
  <si>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</si>
  <si>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</si>
  <si>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</si>
  <si>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</si>
  <si>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</si>
  <si>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</si>
  <si>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</si>
  <si>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</si>
  <si>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</si>
  <si>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</si>
  <si>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</si>
  <si>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</si>
  <si>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</si>
  <si>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</si>
  <si>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</si>
  <si>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</si>
  <si>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</si>
  <si>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</si>
  <si>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</si>
  <si>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</si>
  <si>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</si>
  <si>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</si>
  <si>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</si>
  <si>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</si>
  <si>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</si>
  <si>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</si>
  <si>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</si>
  <si>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</si>
  <si>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</si>
  <si>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</si>
  <si>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</si>
  <si>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</si>
  <si>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</si>
  <si>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</si>
  <si>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</si>
  <si>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</si>
  <si>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</si>
  <si>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</si>
  <si>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</si>
  <si>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</si>
  <si>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</si>
  <si>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</si>
  <si>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</si>
  <si>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</si>
  <si>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</si>
  <si>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</si>
  <si>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当該値(N-3)</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</si>
  <si>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</si>
  <si>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</si>
  <si>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</si>
  <si>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</si>
  <si>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</si>
  <si>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</si>
  <si>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</si>
  <si>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香川県</t>
  </si>
  <si>
    <t>多目的広場地下駐車場</t>
  </si>
  <si>
    <t>法非適用</t>
  </si>
  <si>
    <t>駐車場整備事業</t>
  </si>
  <si>
    <t>-</t>
  </si>
  <si>
    <t>Ａ２Ｂ１</t>
  </si>
  <si>
    <t>非設置</t>
  </si>
  <si>
    <t>該当数値なし</t>
  </si>
  <si>
    <t>届出駐車場</t>
  </si>
  <si>
    <t>地下式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</si>
  <si>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</si>
  <si>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</si>
  <si>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</si>
  <si>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</si>
  <si>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</si>
  <si>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</si>
  <si>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</si>
  <si>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</si>
  <si>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駐車場は、サンポート高松の施設利用者等の利便性向上を目的として、シンボルタワー地下駐車場等とともに一体的に整備されたものであるため、稼働率や営業収益、その他指標については、サンポート施設（国際会議場やサンポートホール高松等）及び周辺施設の利用状況に影響を受ける傾向にある。近年、官民による周辺地区の再開発が進んでいることから、指標は改善方向に推移することを見込む。</t>
    <rPh sb="179" eb="181">
      <t>ミコ</t>
    </rPh>
    <phoneticPr fontId="5"/>
  </si>
  <si>
    <t xml:space="preserve">⑪稼働率
増加傾向にあるものの、類似施設平均値は下回る。1台当たりの駐車時間が比較的長いことが要因として考えられる。
</t>
    <rPh sb="39" eb="42">
      <t>ヒカクテキ</t>
    </rPh>
    <phoneticPr fontId="5"/>
  </si>
  <si>
    <t>⑩企業債残高対料金収入比率
地方債の償還期間中であるが、償還が進み、残高が減少していることや料金収入が増加していることにより、類似施設平均値程度まで改善。</t>
    <rPh sb="28" eb="30">
      <t>ショウカン</t>
    </rPh>
    <rPh sb="31" eb="32">
      <t>スス</t>
    </rPh>
    <rPh sb="34" eb="36">
      <t>ザンダカ</t>
    </rPh>
    <rPh sb="46" eb="48">
      <t>リョウキン</t>
    </rPh>
    <rPh sb="51" eb="53">
      <t>ゾウカ</t>
    </rPh>
    <phoneticPr fontId="5"/>
  </si>
  <si>
    <r>
      <rPr>
        <u/>
        <sz val="10"/>
        <color theme="1"/>
        <rFont val="ＭＳ ゴシック"/>
        <family val="3"/>
        <charset val="128"/>
      </rPr>
      <t>①収益的収支比率</t>
    </r>
    <r>
      <rPr>
        <sz val="9"/>
        <color theme="1"/>
        <rFont val="ＭＳ ゴシック"/>
        <family val="3"/>
        <charset val="128"/>
      </rPr>
      <t xml:space="preserve">
地方債償還中のため、依然として類似施設平均値を下回るが、近隣にアリーナ施設が開館したこと等による利用台数増加や地方債償還金の減少等から指標は大きく改善。
</t>
    </r>
    <r>
      <rPr>
        <u/>
        <sz val="10"/>
        <color theme="1"/>
        <rFont val="ＭＳ ゴシック"/>
        <family val="3"/>
        <charset val="128"/>
      </rPr>
      <t>②他会計補助金比率</t>
    </r>
    <r>
      <rPr>
        <sz val="9"/>
        <color theme="1"/>
        <rFont val="ＭＳ ゴシック"/>
        <family val="3"/>
        <charset val="128"/>
      </rPr>
      <t xml:space="preserve">(令和４年度は、2.7％が正当)
地方債償還金減少および地方債利払い減少に伴う繰入金減少等のため、指標は改善し、類似施設平均も下回った。
</t>
    </r>
    <r>
      <rPr>
        <u/>
        <sz val="10"/>
        <color theme="1"/>
        <rFont val="ＭＳ ゴシック"/>
        <family val="3"/>
        <charset val="128"/>
      </rPr>
      <t>③駐車台数一台あたりの他会計補助金額</t>
    </r>
    <r>
      <rPr>
        <sz val="9"/>
        <color theme="1"/>
        <rFont val="ＭＳ ゴシック"/>
        <family val="3"/>
        <charset val="128"/>
      </rPr>
      <t xml:space="preserve">
(令和４年度は、77円が正当)
利用台数増加および地方債利払い減少に伴う繰入金減少等のため、指標は改善し、類似施設平均も下回った。
</t>
    </r>
    <r>
      <rPr>
        <u/>
        <sz val="10"/>
        <color theme="1"/>
        <rFont val="ＭＳ ゴシック"/>
        <family val="3"/>
        <charset val="128"/>
      </rPr>
      <t>④売上高GOP比率</t>
    </r>
    <r>
      <rPr>
        <sz val="9"/>
        <color theme="1"/>
        <rFont val="ＭＳ ゴシック"/>
        <family val="3"/>
        <charset val="128"/>
      </rPr>
      <t xml:space="preserve">
引き続き類似施設平均値を上回る水準で推移。利用台数増加により、営業収益が増加した一方、大規模な設備更新が無く、営業費用は減少したため、指標は大幅に改善。
</t>
    </r>
    <r>
      <rPr>
        <u/>
        <sz val="10"/>
        <color theme="1"/>
        <rFont val="ＭＳ ゴシック"/>
        <family val="3"/>
        <charset val="128"/>
      </rPr>
      <t>⑤EBITDA</t>
    </r>
    <r>
      <rPr>
        <sz val="9"/>
        <color theme="1"/>
        <rFont val="ＭＳ ゴシック"/>
        <family val="3"/>
        <charset val="128"/>
      </rPr>
      <t xml:space="preserve">
利用台数増加による総収益増加、大規模な設備更新が無かったこと等による総費用減少および繰入金の減少があったため、大幅に改善。</t>
    </r>
    <rPh sb="47" eb="49">
      <t>カイカン</t>
    </rPh>
    <rPh sb="53" eb="54">
      <t>ナド</t>
    </rPh>
    <rPh sb="66" eb="67">
      <t>サイ</t>
    </rPh>
    <rPh sb="69" eb="70">
      <t>キン</t>
    </rPh>
    <rPh sb="76" eb="78">
      <t>シヒョウ</t>
    </rPh>
    <rPh sb="87" eb="88">
      <t>ホカ</t>
    </rPh>
    <rPh sb="88" eb="90">
      <t>カイケイ</t>
    </rPh>
    <rPh sb="90" eb="95">
      <t>ホジョキンヒリツ</t>
    </rPh>
    <rPh sb="112" eb="115">
      <t>チホウサイ</t>
    </rPh>
    <rPh sb="118" eb="120">
      <t>ゲンショウ</t>
    </rPh>
    <rPh sb="137" eb="139">
      <t>ゲンショウ</t>
    </rPh>
    <rPh sb="139" eb="140">
      <t>ナド</t>
    </rPh>
    <rPh sb="165" eb="169">
      <t>チュウシャダイスウ</t>
    </rPh>
    <rPh sb="169" eb="171">
      <t>イチダイ</t>
    </rPh>
    <rPh sb="175" eb="176">
      <t>ホカ</t>
    </rPh>
    <rPh sb="176" eb="178">
      <t>カイケイ</t>
    </rPh>
    <rPh sb="178" eb="182">
      <t>ホジョキンガク</t>
    </rPh>
    <rPh sb="224" eb="225">
      <t>ナド</t>
    </rPh>
    <rPh sb="386" eb="389">
      <t>クリイレキン</t>
    </rPh>
    <rPh sb="390" eb="392">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</si>
</sst>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9"/>
      <color theme="1"/>
      <name val="ＭＳ ゴシック"/>
      <family val="3"/>
      <charset val="128"/>
    </font>
    <font>
      <u/>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27.7</c:v>
                </c:pt>
                <c:pt idx="1">
                  <c:v>29</c:v>
                </c:pt>
                <c:pt idx="2">
                  <c:v>31</c:v>
                </c:pt>
                <c:pt idx="3">
                  <c:v>46.6</c:v>
                </c:pt>
                <c:pt idx="4">
                  <c:v>81.099999999999994</c:v>
                </c:pt>
              </c:numCache>
            </c:numRef>
          </c:val>
          <c:extLst>
            <c:ext xmlns:c16="http://schemas.microsoft.com/office/drawing/2014/chart" uri="{C3380CC4-5D6E-409C-BE32-E72D297353CC}">
              <c16:uniqueId val="{00000000-20BA-44A4-895C-49D4DBF166B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20BA-44A4-895C-49D4DBF166B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1109.5</c:v>
                </c:pt>
                <c:pt idx="1">
                  <c:v>648.29999999999995</c:v>
                </c:pt>
                <c:pt idx="2">
                  <c:v>280</c:v>
                </c:pt>
                <c:pt idx="3">
                  <c:v>97.9</c:v>
                </c:pt>
                <c:pt idx="4">
                  <c:v>25.3</c:v>
                </c:pt>
              </c:numCache>
            </c:numRef>
          </c:val>
          <c:extLst>
            <c:ext xmlns:c16="http://schemas.microsoft.com/office/drawing/2014/chart" uri="{C3380CC4-5D6E-409C-BE32-E72D297353CC}">
              <c16:uniqueId val="{00000000-C722-482E-A866-3A8129A55BA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C722-482E-A866-3A8129A55BA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8A1D-4E48-8E59-7F6C52E7E46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A1D-4E48-8E59-7F6C52E7E46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AEE9-41AA-92D8-DEA6098E76F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EE9-41AA-92D8-DEA6098E76F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9.3000000000000007</c:v>
                </c:pt>
                <c:pt idx="1">
                  <c:v>8.8000000000000007</c:v>
                </c:pt>
                <c:pt idx="2">
                  <c:v>71.7</c:v>
                </c:pt>
                <c:pt idx="3">
                  <c:v>7.7</c:v>
                </c:pt>
                <c:pt idx="4">
                  <c:v>0.8</c:v>
                </c:pt>
              </c:numCache>
            </c:numRef>
          </c:val>
          <c:extLst>
            <c:ext xmlns:c16="http://schemas.microsoft.com/office/drawing/2014/chart" uri="{C3380CC4-5D6E-409C-BE32-E72D297353CC}">
              <c16:uniqueId val="{00000000-0372-40BB-BA1F-A5728A98652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0372-40BB-BA1F-A5728A98652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374</c:v>
                </c:pt>
                <c:pt idx="1">
                  <c:v>323</c:v>
                </c:pt>
                <c:pt idx="2">
                  <c:v>0</c:v>
                </c:pt>
                <c:pt idx="3">
                  <c:v>152</c:v>
                </c:pt>
                <c:pt idx="4">
                  <c:v>7</c:v>
                </c:pt>
              </c:numCache>
            </c:numRef>
          </c:val>
          <c:extLst>
            <c:ext xmlns:c16="http://schemas.microsoft.com/office/drawing/2014/chart" uri="{C3380CC4-5D6E-409C-BE32-E72D297353CC}">
              <c16:uniqueId val="{00000000-C51E-42A7-8F0E-1EEC2970218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C51E-42A7-8F0E-1EEC2970218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68.5</c:v>
                </c:pt>
                <c:pt idx="1">
                  <c:v>76.2</c:v>
                </c:pt>
                <c:pt idx="2">
                  <c:v>89.1</c:v>
                </c:pt>
                <c:pt idx="3">
                  <c:v>102.6</c:v>
                </c:pt>
                <c:pt idx="4">
                  <c:v>132.5</c:v>
                </c:pt>
              </c:numCache>
            </c:numRef>
          </c:val>
          <c:extLst>
            <c:ext xmlns:c16="http://schemas.microsoft.com/office/drawing/2014/chart" uri="{C3380CC4-5D6E-409C-BE32-E72D297353CC}">
              <c16:uniqueId val="{00000000-F08E-4ABF-946C-8A41286DF89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F08E-4ABF-946C-8A41286DF89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-31</c:v>
                </c:pt>
                <c:pt idx="1">
                  <c:v>-30.8</c:v>
                </c:pt>
                <c:pt idx="2">
                  <c:v>-3.3</c:v>
                </c:pt>
                <c:pt idx="3">
                  <c:v>-4.5999999999999996</c:v>
                </c:pt>
                <c:pt idx="4">
                  <c:v>27.5</c:v>
                </c:pt>
              </c:numCache>
            </c:numRef>
          </c:val>
          <c:extLst>
            <c:ext xmlns:c16="http://schemas.microsoft.com/office/drawing/2014/chart" uri="{C3380CC4-5D6E-409C-BE32-E72D297353CC}">
              <c16:uniqueId val="{00000000-61B7-4177-82AC-AA2217E87FE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61B7-4177-82AC-AA2217E87FE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-17422</c:v>
                </c:pt>
                <c:pt idx="1">
                  <c:v>-19198</c:v>
                </c:pt>
                <c:pt idx="2">
                  <c:v>-2508</c:v>
                </c:pt>
                <c:pt idx="3">
                  <c:v>-4015</c:v>
                </c:pt>
                <c:pt idx="4">
                  <c:v>31769</c:v>
                </c:pt>
              </c:numCache>
            </c:numRef>
          </c:val>
          <c:extLst>
            <c:ext xmlns:c16="http://schemas.microsoft.com/office/drawing/2014/chart" uri="{C3380CC4-5D6E-409C-BE32-E72D297353CC}">
              <c16:uniqueId val="{00000000-F2A6-4BF6-B98B-F8F89DC8FF5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F2A6-4BF6-B98B-F8F89DC8FF5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O4" zoomScaleNormal="100" zoomScaleSheetLayoutView="70" workbookViewId="0">
      <selection activeCell="ND32" sqref="ND32:NR47"/>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2">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2">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3" t="str">
        <f>データ!H6&amp;"　"&amp;データ!I6</f>
        <v>香川県　多目的広場地下駐車場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14056</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118</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302</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2">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1"/>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1"/>
      <c r="NC15" s="2"/>
      <c r="ND15" s="146" t="s">
        <v>131</v>
      </c>
      <c r="NE15" s="147"/>
      <c r="NF15" s="147"/>
      <c r="NG15" s="147"/>
      <c r="NH15" s="147"/>
      <c r="NI15" s="147"/>
      <c r="NJ15" s="147"/>
      <c r="NK15" s="147"/>
      <c r="NL15" s="147"/>
      <c r="NM15" s="147"/>
      <c r="NN15" s="147"/>
      <c r="NO15" s="147"/>
      <c r="NP15" s="147"/>
      <c r="NQ15" s="147"/>
      <c r="NR15" s="148"/>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46"/>
      <c r="NE16" s="147"/>
      <c r="NF16" s="147"/>
      <c r="NG16" s="147"/>
      <c r="NH16" s="147"/>
      <c r="NI16" s="147"/>
      <c r="NJ16" s="147"/>
      <c r="NK16" s="147"/>
      <c r="NL16" s="147"/>
      <c r="NM16" s="147"/>
      <c r="NN16" s="147"/>
      <c r="NO16" s="147"/>
      <c r="NP16" s="147"/>
      <c r="NQ16" s="147"/>
      <c r="NR16" s="148"/>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46"/>
      <c r="NE17" s="147"/>
      <c r="NF17" s="147"/>
      <c r="NG17" s="147"/>
      <c r="NH17" s="147"/>
      <c r="NI17" s="147"/>
      <c r="NJ17" s="147"/>
      <c r="NK17" s="147"/>
      <c r="NL17" s="147"/>
      <c r="NM17" s="147"/>
      <c r="NN17" s="147"/>
      <c r="NO17" s="147"/>
      <c r="NP17" s="147"/>
      <c r="NQ17" s="147"/>
      <c r="NR17" s="148"/>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46"/>
      <c r="NE18" s="147"/>
      <c r="NF18" s="147"/>
      <c r="NG18" s="147"/>
      <c r="NH18" s="147"/>
      <c r="NI18" s="147"/>
      <c r="NJ18" s="147"/>
      <c r="NK18" s="147"/>
      <c r="NL18" s="147"/>
      <c r="NM18" s="147"/>
      <c r="NN18" s="147"/>
      <c r="NO18" s="147"/>
      <c r="NP18" s="147"/>
      <c r="NQ18" s="147"/>
      <c r="NR18" s="148"/>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46"/>
      <c r="NE19" s="147"/>
      <c r="NF19" s="147"/>
      <c r="NG19" s="147"/>
      <c r="NH19" s="147"/>
      <c r="NI19" s="147"/>
      <c r="NJ19" s="147"/>
      <c r="NK19" s="147"/>
      <c r="NL19" s="147"/>
      <c r="NM19" s="147"/>
      <c r="NN19" s="147"/>
      <c r="NO19" s="147"/>
      <c r="NP19" s="147"/>
      <c r="NQ19" s="147"/>
      <c r="NR19" s="148"/>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46"/>
      <c r="NE20" s="147"/>
      <c r="NF20" s="147"/>
      <c r="NG20" s="147"/>
      <c r="NH20" s="147"/>
      <c r="NI20" s="147"/>
      <c r="NJ20" s="147"/>
      <c r="NK20" s="147"/>
      <c r="NL20" s="147"/>
      <c r="NM20" s="147"/>
      <c r="NN20" s="147"/>
      <c r="NO20" s="147"/>
      <c r="NP20" s="147"/>
      <c r="NQ20" s="147"/>
      <c r="NR20" s="148"/>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46"/>
      <c r="NE21" s="147"/>
      <c r="NF21" s="147"/>
      <c r="NG21" s="147"/>
      <c r="NH21" s="147"/>
      <c r="NI21" s="147"/>
      <c r="NJ21" s="147"/>
      <c r="NK21" s="147"/>
      <c r="NL21" s="147"/>
      <c r="NM21" s="147"/>
      <c r="NN21" s="147"/>
      <c r="NO21" s="147"/>
      <c r="NP21" s="147"/>
      <c r="NQ21" s="147"/>
      <c r="NR21" s="148"/>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46"/>
      <c r="NE22" s="147"/>
      <c r="NF22" s="147"/>
      <c r="NG22" s="147"/>
      <c r="NH22" s="147"/>
      <c r="NI22" s="147"/>
      <c r="NJ22" s="147"/>
      <c r="NK22" s="147"/>
      <c r="NL22" s="147"/>
      <c r="NM22" s="147"/>
      <c r="NN22" s="147"/>
      <c r="NO22" s="147"/>
      <c r="NP22" s="147"/>
      <c r="NQ22" s="147"/>
      <c r="NR22" s="148"/>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46"/>
      <c r="NE23" s="147"/>
      <c r="NF23" s="147"/>
      <c r="NG23" s="147"/>
      <c r="NH23" s="147"/>
      <c r="NI23" s="147"/>
      <c r="NJ23" s="147"/>
      <c r="NK23" s="147"/>
      <c r="NL23" s="147"/>
      <c r="NM23" s="147"/>
      <c r="NN23" s="147"/>
      <c r="NO23" s="147"/>
      <c r="NP23" s="147"/>
      <c r="NQ23" s="147"/>
      <c r="NR23" s="148"/>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46"/>
      <c r="NE24" s="147"/>
      <c r="NF24" s="147"/>
      <c r="NG24" s="147"/>
      <c r="NH24" s="147"/>
      <c r="NI24" s="147"/>
      <c r="NJ24" s="147"/>
      <c r="NK24" s="147"/>
      <c r="NL24" s="147"/>
      <c r="NM24" s="147"/>
      <c r="NN24" s="147"/>
      <c r="NO24" s="147"/>
      <c r="NP24" s="147"/>
      <c r="NQ24" s="147"/>
      <c r="NR24" s="148"/>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46"/>
      <c r="NE25" s="147"/>
      <c r="NF25" s="147"/>
      <c r="NG25" s="147"/>
      <c r="NH25" s="147"/>
      <c r="NI25" s="147"/>
      <c r="NJ25" s="147"/>
      <c r="NK25" s="147"/>
      <c r="NL25" s="147"/>
      <c r="NM25" s="147"/>
      <c r="NN25" s="147"/>
      <c r="NO25" s="147"/>
      <c r="NP25" s="147"/>
      <c r="NQ25" s="147"/>
      <c r="NR25" s="148"/>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46"/>
      <c r="NE26" s="147"/>
      <c r="NF26" s="147"/>
      <c r="NG26" s="147"/>
      <c r="NH26" s="147"/>
      <c r="NI26" s="147"/>
      <c r="NJ26" s="147"/>
      <c r="NK26" s="147"/>
      <c r="NL26" s="147"/>
      <c r="NM26" s="147"/>
      <c r="NN26" s="147"/>
      <c r="NO26" s="147"/>
      <c r="NP26" s="147"/>
      <c r="NQ26" s="147"/>
      <c r="NR26" s="148"/>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46"/>
      <c r="NE27" s="147"/>
      <c r="NF27" s="147"/>
      <c r="NG27" s="147"/>
      <c r="NH27" s="147"/>
      <c r="NI27" s="147"/>
      <c r="NJ27" s="147"/>
      <c r="NK27" s="147"/>
      <c r="NL27" s="147"/>
      <c r="NM27" s="147"/>
      <c r="NN27" s="147"/>
      <c r="NO27" s="147"/>
      <c r="NP27" s="147"/>
      <c r="NQ27" s="147"/>
      <c r="NR27" s="148"/>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46"/>
      <c r="NE28" s="147"/>
      <c r="NF28" s="147"/>
      <c r="NG28" s="147"/>
      <c r="NH28" s="147"/>
      <c r="NI28" s="147"/>
      <c r="NJ28" s="147"/>
      <c r="NK28" s="147"/>
      <c r="NL28" s="147"/>
      <c r="NM28" s="147"/>
      <c r="NN28" s="147"/>
      <c r="NO28" s="147"/>
      <c r="NP28" s="147"/>
      <c r="NQ28" s="147"/>
      <c r="NR28" s="148"/>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46"/>
      <c r="NE29" s="147"/>
      <c r="NF29" s="147"/>
      <c r="NG29" s="147"/>
      <c r="NH29" s="147"/>
      <c r="NI29" s="147"/>
      <c r="NJ29" s="147"/>
      <c r="NK29" s="147"/>
      <c r="NL29" s="147"/>
      <c r="NM29" s="147"/>
      <c r="NN29" s="147"/>
      <c r="NO29" s="147"/>
      <c r="NP29" s="147"/>
      <c r="NQ29" s="147"/>
      <c r="NR29" s="148"/>
    </row>
    <row r="30" spans="1:382" ht="13.5" customHeight="1" x14ac:dyDescent="0.2">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146"/>
      <c r="NE30" s="147"/>
      <c r="NF30" s="147"/>
      <c r="NG30" s="147"/>
      <c r="NH30" s="147"/>
      <c r="NI30" s="147"/>
      <c r="NJ30" s="147"/>
      <c r="NK30" s="147"/>
      <c r="NL30" s="147"/>
      <c r="NM30" s="147"/>
      <c r="NN30" s="147"/>
      <c r="NO30" s="147"/>
      <c r="NP30" s="147"/>
      <c r="NQ30" s="147"/>
      <c r="NR30" s="148"/>
    </row>
    <row r="31" spans="1:382" ht="13.5" customHeight="1" x14ac:dyDescent="0.2">
      <c r="A31" s="2"/>
      <c r="B31" s="12"/>
      <c r="C31" s="2"/>
      <c r="D31" s="2"/>
      <c r="E31" s="2"/>
      <c r="F31" s="2"/>
      <c r="I31" s="17"/>
      <c r="J31" s="94" t="s">
        <v>27</v>
      </c>
      <c r="K31" s="95"/>
      <c r="L31" s="95"/>
      <c r="M31" s="95"/>
      <c r="N31" s="95"/>
      <c r="O31" s="95"/>
      <c r="P31" s="95"/>
      <c r="Q31" s="95"/>
      <c r="R31" s="95"/>
      <c r="S31" s="95"/>
      <c r="T31" s="96"/>
      <c r="U31" s="98">
        <f>データ!Y7</f>
        <v>27.7</v>
      </c>
      <c r="V31" s="98"/>
      <c r="W31" s="98"/>
      <c r="X31" s="98"/>
      <c r="Y31" s="98"/>
      <c r="Z31" s="98"/>
      <c r="AA31" s="98"/>
      <c r="AB31" s="98"/>
      <c r="AC31" s="98"/>
      <c r="AD31" s="98"/>
      <c r="AE31" s="98"/>
      <c r="AF31" s="98"/>
      <c r="AG31" s="98"/>
      <c r="AH31" s="98"/>
      <c r="AI31" s="98"/>
      <c r="AJ31" s="98"/>
      <c r="AK31" s="98"/>
      <c r="AL31" s="98"/>
      <c r="AM31" s="98"/>
      <c r="AN31" s="98">
        <f>データ!Z7</f>
        <v>29</v>
      </c>
      <c r="AO31" s="98"/>
      <c r="AP31" s="98"/>
      <c r="AQ31" s="98"/>
      <c r="AR31" s="98"/>
      <c r="AS31" s="98"/>
      <c r="AT31" s="98"/>
      <c r="AU31" s="98"/>
      <c r="AV31" s="98"/>
      <c r="AW31" s="98"/>
      <c r="AX31" s="98"/>
      <c r="AY31" s="98"/>
      <c r="AZ31" s="98"/>
      <c r="BA31" s="98"/>
      <c r="BB31" s="98"/>
      <c r="BC31" s="98"/>
      <c r="BD31" s="98"/>
      <c r="BE31" s="98"/>
      <c r="BF31" s="98"/>
      <c r="BG31" s="98">
        <f>データ!AA7</f>
        <v>31</v>
      </c>
      <c r="BH31" s="98"/>
      <c r="BI31" s="98"/>
      <c r="BJ31" s="98"/>
      <c r="BK31" s="98"/>
      <c r="BL31" s="98"/>
      <c r="BM31" s="98"/>
      <c r="BN31" s="98"/>
      <c r="BO31" s="98"/>
      <c r="BP31" s="98"/>
      <c r="BQ31" s="98"/>
      <c r="BR31" s="98"/>
      <c r="BS31" s="98"/>
      <c r="BT31" s="98"/>
      <c r="BU31" s="98"/>
      <c r="BV31" s="98"/>
      <c r="BW31" s="98"/>
      <c r="BX31" s="98"/>
      <c r="BY31" s="98"/>
      <c r="BZ31" s="98">
        <f>データ!AB7</f>
        <v>46.6</v>
      </c>
      <c r="CA31" s="98"/>
      <c r="CB31" s="98"/>
      <c r="CC31" s="98"/>
      <c r="CD31" s="98"/>
      <c r="CE31" s="98"/>
      <c r="CF31" s="98"/>
      <c r="CG31" s="98"/>
      <c r="CH31" s="98"/>
      <c r="CI31" s="98"/>
      <c r="CJ31" s="98"/>
      <c r="CK31" s="98"/>
      <c r="CL31" s="98"/>
      <c r="CM31" s="98"/>
      <c r="CN31" s="98"/>
      <c r="CO31" s="98"/>
      <c r="CP31" s="98"/>
      <c r="CQ31" s="98"/>
      <c r="CR31" s="98"/>
      <c r="CS31" s="98">
        <f>データ!AC7</f>
        <v>81.099999999999994</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9.3000000000000007</v>
      </c>
      <c r="EM31" s="98"/>
      <c r="EN31" s="98"/>
      <c r="EO31" s="98"/>
      <c r="EP31" s="98"/>
      <c r="EQ31" s="98"/>
      <c r="ER31" s="98"/>
      <c r="ES31" s="98"/>
      <c r="ET31" s="98"/>
      <c r="EU31" s="98"/>
      <c r="EV31" s="98"/>
      <c r="EW31" s="98"/>
      <c r="EX31" s="98"/>
      <c r="EY31" s="98"/>
      <c r="EZ31" s="98"/>
      <c r="FA31" s="98"/>
      <c r="FB31" s="98"/>
      <c r="FC31" s="98"/>
      <c r="FD31" s="98"/>
      <c r="FE31" s="98">
        <f>データ!AK7</f>
        <v>8.8000000000000007</v>
      </c>
      <c r="FF31" s="98"/>
      <c r="FG31" s="98"/>
      <c r="FH31" s="98"/>
      <c r="FI31" s="98"/>
      <c r="FJ31" s="98"/>
      <c r="FK31" s="98"/>
      <c r="FL31" s="98"/>
      <c r="FM31" s="98"/>
      <c r="FN31" s="98"/>
      <c r="FO31" s="98"/>
      <c r="FP31" s="98"/>
      <c r="FQ31" s="98"/>
      <c r="FR31" s="98"/>
      <c r="FS31" s="98"/>
      <c r="FT31" s="98"/>
      <c r="FU31" s="98"/>
      <c r="FV31" s="98"/>
      <c r="FW31" s="98"/>
      <c r="FX31" s="98">
        <f>データ!AL7</f>
        <v>71.7</v>
      </c>
      <c r="FY31" s="98"/>
      <c r="FZ31" s="98"/>
      <c r="GA31" s="98"/>
      <c r="GB31" s="98"/>
      <c r="GC31" s="98"/>
      <c r="GD31" s="98"/>
      <c r="GE31" s="98"/>
      <c r="GF31" s="98"/>
      <c r="GG31" s="98"/>
      <c r="GH31" s="98"/>
      <c r="GI31" s="98"/>
      <c r="GJ31" s="98"/>
      <c r="GK31" s="98"/>
      <c r="GL31" s="98"/>
      <c r="GM31" s="98"/>
      <c r="GN31" s="98"/>
      <c r="GO31" s="98"/>
      <c r="GP31" s="98"/>
      <c r="GQ31" s="98">
        <f>データ!AM7</f>
        <v>7.7</v>
      </c>
      <c r="GR31" s="98"/>
      <c r="GS31" s="98"/>
      <c r="GT31" s="98"/>
      <c r="GU31" s="98"/>
      <c r="GV31" s="98"/>
      <c r="GW31" s="98"/>
      <c r="GX31" s="98"/>
      <c r="GY31" s="98"/>
      <c r="GZ31" s="98"/>
      <c r="HA31" s="98"/>
      <c r="HB31" s="98"/>
      <c r="HC31" s="98"/>
      <c r="HD31" s="98"/>
      <c r="HE31" s="98"/>
      <c r="HF31" s="98"/>
      <c r="HG31" s="98"/>
      <c r="HH31" s="98"/>
      <c r="HI31" s="98"/>
      <c r="HJ31" s="98">
        <f>データ!AN7</f>
        <v>0.8</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68.5</v>
      </c>
      <c r="JD31" s="67"/>
      <c r="JE31" s="67"/>
      <c r="JF31" s="67"/>
      <c r="JG31" s="67"/>
      <c r="JH31" s="67"/>
      <c r="JI31" s="67"/>
      <c r="JJ31" s="67"/>
      <c r="JK31" s="67"/>
      <c r="JL31" s="67"/>
      <c r="JM31" s="67"/>
      <c r="JN31" s="67"/>
      <c r="JO31" s="67"/>
      <c r="JP31" s="67"/>
      <c r="JQ31" s="67"/>
      <c r="JR31" s="67"/>
      <c r="JS31" s="67"/>
      <c r="JT31" s="67"/>
      <c r="JU31" s="68"/>
      <c r="JV31" s="66">
        <f>データ!DL7</f>
        <v>76.2</v>
      </c>
      <c r="JW31" s="67"/>
      <c r="JX31" s="67"/>
      <c r="JY31" s="67"/>
      <c r="JZ31" s="67"/>
      <c r="KA31" s="67"/>
      <c r="KB31" s="67"/>
      <c r="KC31" s="67"/>
      <c r="KD31" s="67"/>
      <c r="KE31" s="67"/>
      <c r="KF31" s="67"/>
      <c r="KG31" s="67"/>
      <c r="KH31" s="67"/>
      <c r="KI31" s="67"/>
      <c r="KJ31" s="67"/>
      <c r="KK31" s="67"/>
      <c r="KL31" s="67"/>
      <c r="KM31" s="67"/>
      <c r="KN31" s="68"/>
      <c r="KO31" s="66">
        <f>データ!DM7</f>
        <v>89.1</v>
      </c>
      <c r="KP31" s="67"/>
      <c r="KQ31" s="67"/>
      <c r="KR31" s="67"/>
      <c r="KS31" s="67"/>
      <c r="KT31" s="67"/>
      <c r="KU31" s="67"/>
      <c r="KV31" s="67"/>
      <c r="KW31" s="67"/>
      <c r="KX31" s="67"/>
      <c r="KY31" s="67"/>
      <c r="KZ31" s="67"/>
      <c r="LA31" s="67"/>
      <c r="LB31" s="67"/>
      <c r="LC31" s="67"/>
      <c r="LD31" s="67"/>
      <c r="LE31" s="67"/>
      <c r="LF31" s="67"/>
      <c r="LG31" s="68"/>
      <c r="LH31" s="66">
        <f>データ!DN7</f>
        <v>102.6</v>
      </c>
      <c r="LI31" s="67"/>
      <c r="LJ31" s="67"/>
      <c r="LK31" s="67"/>
      <c r="LL31" s="67"/>
      <c r="LM31" s="67"/>
      <c r="LN31" s="67"/>
      <c r="LO31" s="67"/>
      <c r="LP31" s="67"/>
      <c r="LQ31" s="67"/>
      <c r="LR31" s="67"/>
      <c r="LS31" s="67"/>
      <c r="LT31" s="67"/>
      <c r="LU31" s="67"/>
      <c r="LV31" s="67"/>
      <c r="LW31" s="67"/>
      <c r="LX31" s="67"/>
      <c r="LY31" s="67"/>
      <c r="LZ31" s="68"/>
      <c r="MA31" s="66">
        <f>データ!DO7</f>
        <v>132.5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85" t="s">
        <v>28</v>
      </c>
      <c r="NE31" s="86"/>
      <c r="NF31" s="86"/>
      <c r="NG31" s="86"/>
      <c r="NH31" s="86"/>
      <c r="NI31" s="86"/>
      <c r="NJ31" s="86"/>
      <c r="NK31" s="86"/>
      <c r="NL31" s="86"/>
      <c r="NM31" s="86"/>
      <c r="NN31" s="86"/>
      <c r="NO31" s="86"/>
      <c r="NP31" s="86"/>
      <c r="NQ31" s="86"/>
      <c r="NR31" s="87"/>
    </row>
    <row r="32" spans="1:382" ht="13.5" customHeight="1" x14ac:dyDescent="0.2">
      <c r="A32" s="2"/>
      <c r="B32" s="12"/>
      <c r="C32" s="2"/>
      <c r="D32" s="2"/>
      <c r="E32" s="2"/>
      <c r="F32" s="2"/>
      <c r="G32" s="2"/>
      <c r="H32" s="2"/>
      <c r="I32" s="17"/>
      <c r="J32" s="94" t="s">
        <v>29</v>
      </c>
      <c r="K32" s="95"/>
      <c r="L32" s="95"/>
      <c r="M32" s="95"/>
      <c r="N32" s="95"/>
      <c r="O32" s="95"/>
      <c r="P32" s="95"/>
      <c r="Q32" s="95"/>
      <c r="R32" s="95"/>
      <c r="S32" s="95"/>
      <c r="T32" s="96"/>
      <c r="U32" s="98">
        <f>データ!AD7</f>
        <v>111.3</v>
      </c>
      <c r="V32" s="98"/>
      <c r="W32" s="98"/>
      <c r="X32" s="98"/>
      <c r="Y32" s="98"/>
      <c r="Z32" s="98"/>
      <c r="AA32" s="98"/>
      <c r="AB32" s="98"/>
      <c r="AC32" s="98"/>
      <c r="AD32" s="98"/>
      <c r="AE32" s="98"/>
      <c r="AF32" s="98"/>
      <c r="AG32" s="98"/>
      <c r="AH32" s="98"/>
      <c r="AI32" s="98"/>
      <c r="AJ32" s="98"/>
      <c r="AK32" s="98"/>
      <c r="AL32" s="98"/>
      <c r="AM32" s="98"/>
      <c r="AN32" s="98">
        <f>データ!AE7</f>
        <v>158.80000000000001</v>
      </c>
      <c r="AO32" s="98"/>
      <c r="AP32" s="98"/>
      <c r="AQ32" s="98"/>
      <c r="AR32" s="98"/>
      <c r="AS32" s="98"/>
      <c r="AT32" s="98"/>
      <c r="AU32" s="98"/>
      <c r="AV32" s="98"/>
      <c r="AW32" s="98"/>
      <c r="AX32" s="98"/>
      <c r="AY32" s="98"/>
      <c r="AZ32" s="98"/>
      <c r="BA32" s="98"/>
      <c r="BB32" s="98"/>
      <c r="BC32" s="98"/>
      <c r="BD32" s="98"/>
      <c r="BE32" s="98"/>
      <c r="BF32" s="98"/>
      <c r="BG32" s="98">
        <f>データ!AF7</f>
        <v>120.9</v>
      </c>
      <c r="BH32" s="98"/>
      <c r="BI32" s="98"/>
      <c r="BJ32" s="98"/>
      <c r="BK32" s="98"/>
      <c r="BL32" s="98"/>
      <c r="BM32" s="98"/>
      <c r="BN32" s="98"/>
      <c r="BO32" s="98"/>
      <c r="BP32" s="98"/>
      <c r="BQ32" s="98"/>
      <c r="BR32" s="98"/>
      <c r="BS32" s="98"/>
      <c r="BT32" s="98"/>
      <c r="BU32" s="98"/>
      <c r="BV32" s="98"/>
      <c r="BW32" s="98"/>
      <c r="BX32" s="98"/>
      <c r="BY32" s="98"/>
      <c r="BZ32" s="98">
        <f>データ!AG7</f>
        <v>123.1</v>
      </c>
      <c r="CA32" s="98"/>
      <c r="CB32" s="98"/>
      <c r="CC32" s="98"/>
      <c r="CD32" s="98"/>
      <c r="CE32" s="98"/>
      <c r="CF32" s="98"/>
      <c r="CG32" s="98"/>
      <c r="CH32" s="98"/>
      <c r="CI32" s="98"/>
      <c r="CJ32" s="98"/>
      <c r="CK32" s="98"/>
      <c r="CL32" s="98"/>
      <c r="CM32" s="98"/>
      <c r="CN32" s="98"/>
      <c r="CO32" s="98"/>
      <c r="CP32" s="98"/>
      <c r="CQ32" s="98"/>
      <c r="CR32" s="98"/>
      <c r="CS32" s="98">
        <f>データ!AH7</f>
        <v>116</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10.1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7.6</v>
      </c>
      <c r="FY32" s="98"/>
      <c r="FZ32" s="98"/>
      <c r="GA32" s="98"/>
      <c r="GB32" s="98"/>
      <c r="GC32" s="98"/>
      <c r="GD32" s="98"/>
      <c r="GE32" s="98"/>
      <c r="GF32" s="98"/>
      <c r="GG32" s="98"/>
      <c r="GH32" s="98"/>
      <c r="GI32" s="98"/>
      <c r="GJ32" s="98"/>
      <c r="GK32" s="98"/>
      <c r="GL32" s="98"/>
      <c r="GM32" s="98"/>
      <c r="GN32" s="98"/>
      <c r="GO32" s="98"/>
      <c r="GP32" s="98"/>
      <c r="GQ32" s="98">
        <f>データ!AR7</f>
        <v>6.6</v>
      </c>
      <c r="GR32" s="98"/>
      <c r="GS32" s="98"/>
      <c r="GT32" s="98"/>
      <c r="GU32" s="98"/>
      <c r="GV32" s="98"/>
      <c r="GW32" s="98"/>
      <c r="GX32" s="98"/>
      <c r="GY32" s="98"/>
      <c r="GZ32" s="98"/>
      <c r="HA32" s="98"/>
      <c r="HB32" s="98"/>
      <c r="HC32" s="98"/>
      <c r="HD32" s="98"/>
      <c r="HE32" s="98"/>
      <c r="HF32" s="98"/>
      <c r="HG32" s="98"/>
      <c r="HH32" s="98"/>
      <c r="HI32" s="98"/>
      <c r="HJ32" s="98">
        <f>データ!AS7</f>
        <v>5.6</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153.80000000000001</v>
      </c>
      <c r="JD32" s="67"/>
      <c r="JE32" s="67"/>
      <c r="JF32" s="67"/>
      <c r="JG32" s="67"/>
      <c r="JH32" s="67"/>
      <c r="JI32" s="67"/>
      <c r="JJ32" s="67"/>
      <c r="JK32" s="67"/>
      <c r="JL32" s="67"/>
      <c r="JM32" s="67"/>
      <c r="JN32" s="67"/>
      <c r="JO32" s="67"/>
      <c r="JP32" s="67"/>
      <c r="JQ32" s="67"/>
      <c r="JR32" s="67"/>
      <c r="JS32" s="67"/>
      <c r="JT32" s="67"/>
      <c r="JU32" s="68"/>
      <c r="JV32" s="66">
        <f>データ!DQ7</f>
        <v>163.5</v>
      </c>
      <c r="JW32" s="67"/>
      <c r="JX32" s="67"/>
      <c r="JY32" s="67"/>
      <c r="JZ32" s="67"/>
      <c r="KA32" s="67"/>
      <c r="KB32" s="67"/>
      <c r="KC32" s="67"/>
      <c r="KD32" s="67"/>
      <c r="KE32" s="67"/>
      <c r="KF32" s="67"/>
      <c r="KG32" s="67"/>
      <c r="KH32" s="67"/>
      <c r="KI32" s="67"/>
      <c r="KJ32" s="67"/>
      <c r="KK32" s="67"/>
      <c r="KL32" s="67"/>
      <c r="KM32" s="67"/>
      <c r="KN32" s="68"/>
      <c r="KO32" s="66">
        <f>データ!DR7</f>
        <v>178.3</v>
      </c>
      <c r="KP32" s="67"/>
      <c r="KQ32" s="67"/>
      <c r="KR32" s="67"/>
      <c r="KS32" s="67"/>
      <c r="KT32" s="67"/>
      <c r="KU32" s="67"/>
      <c r="KV32" s="67"/>
      <c r="KW32" s="67"/>
      <c r="KX32" s="67"/>
      <c r="KY32" s="67"/>
      <c r="KZ32" s="67"/>
      <c r="LA32" s="67"/>
      <c r="LB32" s="67"/>
      <c r="LC32" s="67"/>
      <c r="LD32" s="67"/>
      <c r="LE32" s="67"/>
      <c r="LF32" s="67"/>
      <c r="LG32" s="68"/>
      <c r="LH32" s="66">
        <f>データ!DS7</f>
        <v>181.9</v>
      </c>
      <c r="LI32" s="67"/>
      <c r="LJ32" s="67"/>
      <c r="LK32" s="67"/>
      <c r="LL32" s="67"/>
      <c r="LM32" s="67"/>
      <c r="LN32" s="67"/>
      <c r="LO32" s="67"/>
      <c r="LP32" s="67"/>
      <c r="LQ32" s="67"/>
      <c r="LR32" s="67"/>
      <c r="LS32" s="67"/>
      <c r="LT32" s="67"/>
      <c r="LU32" s="67"/>
      <c r="LV32" s="67"/>
      <c r="LW32" s="67"/>
      <c r="LX32" s="67"/>
      <c r="LY32" s="67"/>
      <c r="LZ32" s="68"/>
      <c r="MA32" s="66">
        <f>データ!DT7</f>
        <v>184.5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88" t="s">
        <v>130</v>
      </c>
      <c r="NE32" s="89"/>
      <c r="NF32" s="89"/>
      <c r="NG32" s="89"/>
      <c r="NH32" s="89"/>
      <c r="NI32" s="89"/>
      <c r="NJ32" s="89"/>
      <c r="NK32" s="89"/>
      <c r="NL32" s="89"/>
      <c r="NM32" s="89"/>
      <c r="NN32" s="89"/>
      <c r="NO32" s="89"/>
      <c r="NP32" s="89"/>
      <c r="NQ32" s="89"/>
      <c r="NR32" s="90"/>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88"/>
      <c r="NE33" s="89"/>
      <c r="NF33" s="89"/>
      <c r="NG33" s="89"/>
      <c r="NH33" s="89"/>
      <c r="NI33" s="89"/>
      <c r="NJ33" s="89"/>
      <c r="NK33" s="89"/>
      <c r="NL33" s="89"/>
      <c r="NM33" s="89"/>
      <c r="NN33" s="89"/>
      <c r="NO33" s="89"/>
      <c r="NP33" s="89"/>
      <c r="NQ33" s="89"/>
      <c r="NR33" s="90"/>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88"/>
      <c r="NE34" s="89"/>
      <c r="NF34" s="89"/>
      <c r="NG34" s="89"/>
      <c r="NH34" s="89"/>
      <c r="NI34" s="89"/>
      <c r="NJ34" s="89"/>
      <c r="NK34" s="89"/>
      <c r="NL34" s="89"/>
      <c r="NM34" s="89"/>
      <c r="NN34" s="89"/>
      <c r="NO34" s="89"/>
      <c r="NP34" s="89"/>
      <c r="NQ34" s="89"/>
      <c r="NR34" s="90"/>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88"/>
      <c r="NE35" s="89"/>
      <c r="NF35" s="89"/>
      <c r="NG35" s="89"/>
      <c r="NH35" s="89"/>
      <c r="NI35" s="89"/>
      <c r="NJ35" s="89"/>
      <c r="NK35" s="89"/>
      <c r="NL35" s="89"/>
      <c r="NM35" s="89"/>
      <c r="NN35" s="89"/>
      <c r="NO35" s="89"/>
      <c r="NP35" s="89"/>
      <c r="NQ35" s="89"/>
      <c r="NR35" s="90"/>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88"/>
      <c r="NE36" s="89"/>
      <c r="NF36" s="89"/>
      <c r="NG36" s="89"/>
      <c r="NH36" s="89"/>
      <c r="NI36" s="89"/>
      <c r="NJ36" s="89"/>
      <c r="NK36" s="89"/>
      <c r="NL36" s="89"/>
      <c r="NM36" s="89"/>
      <c r="NN36" s="89"/>
      <c r="NO36" s="89"/>
      <c r="NP36" s="89"/>
      <c r="NQ36" s="89"/>
      <c r="NR36" s="90"/>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88"/>
      <c r="NE37" s="89"/>
      <c r="NF37" s="89"/>
      <c r="NG37" s="89"/>
      <c r="NH37" s="89"/>
      <c r="NI37" s="89"/>
      <c r="NJ37" s="89"/>
      <c r="NK37" s="89"/>
      <c r="NL37" s="89"/>
      <c r="NM37" s="89"/>
      <c r="NN37" s="89"/>
      <c r="NO37" s="89"/>
      <c r="NP37" s="89"/>
      <c r="NQ37" s="89"/>
      <c r="NR37" s="90"/>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88"/>
      <c r="NE38" s="89"/>
      <c r="NF38" s="89"/>
      <c r="NG38" s="89"/>
      <c r="NH38" s="89"/>
      <c r="NI38" s="89"/>
      <c r="NJ38" s="89"/>
      <c r="NK38" s="89"/>
      <c r="NL38" s="89"/>
      <c r="NM38" s="89"/>
      <c r="NN38" s="89"/>
      <c r="NO38" s="89"/>
      <c r="NP38" s="89"/>
      <c r="NQ38" s="89"/>
      <c r="NR38" s="90"/>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88"/>
      <c r="NE39" s="89"/>
      <c r="NF39" s="89"/>
      <c r="NG39" s="89"/>
      <c r="NH39" s="89"/>
      <c r="NI39" s="89"/>
      <c r="NJ39" s="89"/>
      <c r="NK39" s="89"/>
      <c r="NL39" s="89"/>
      <c r="NM39" s="89"/>
      <c r="NN39" s="89"/>
      <c r="NO39" s="89"/>
      <c r="NP39" s="89"/>
      <c r="NQ39" s="89"/>
      <c r="NR39" s="90"/>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88"/>
      <c r="NE40" s="89"/>
      <c r="NF40" s="89"/>
      <c r="NG40" s="89"/>
      <c r="NH40" s="89"/>
      <c r="NI40" s="89"/>
      <c r="NJ40" s="89"/>
      <c r="NK40" s="89"/>
      <c r="NL40" s="89"/>
      <c r="NM40" s="89"/>
      <c r="NN40" s="89"/>
      <c r="NO40" s="89"/>
      <c r="NP40" s="89"/>
      <c r="NQ40" s="89"/>
      <c r="NR40" s="90"/>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88"/>
      <c r="NE41" s="89"/>
      <c r="NF41" s="89"/>
      <c r="NG41" s="89"/>
      <c r="NH41" s="89"/>
      <c r="NI41" s="89"/>
      <c r="NJ41" s="89"/>
      <c r="NK41" s="89"/>
      <c r="NL41" s="89"/>
      <c r="NM41" s="89"/>
      <c r="NN41" s="89"/>
      <c r="NO41" s="89"/>
      <c r="NP41" s="89"/>
      <c r="NQ41" s="89"/>
      <c r="NR41" s="90"/>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88"/>
      <c r="NE42" s="89"/>
      <c r="NF42" s="89"/>
      <c r="NG42" s="89"/>
      <c r="NH42" s="89"/>
      <c r="NI42" s="89"/>
      <c r="NJ42" s="89"/>
      <c r="NK42" s="89"/>
      <c r="NL42" s="89"/>
      <c r="NM42" s="89"/>
      <c r="NN42" s="89"/>
      <c r="NO42" s="89"/>
      <c r="NP42" s="89"/>
      <c r="NQ42" s="89"/>
      <c r="NR42" s="90"/>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88"/>
      <c r="NE43" s="89"/>
      <c r="NF43" s="89"/>
      <c r="NG43" s="89"/>
      <c r="NH43" s="89"/>
      <c r="NI43" s="89"/>
      <c r="NJ43" s="89"/>
      <c r="NK43" s="89"/>
      <c r="NL43" s="89"/>
      <c r="NM43" s="89"/>
      <c r="NN43" s="89"/>
      <c r="NO43" s="89"/>
      <c r="NP43" s="89"/>
      <c r="NQ43" s="89"/>
      <c r="NR43" s="90"/>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88"/>
      <c r="NE44" s="89"/>
      <c r="NF44" s="89"/>
      <c r="NG44" s="89"/>
      <c r="NH44" s="89"/>
      <c r="NI44" s="89"/>
      <c r="NJ44" s="89"/>
      <c r="NK44" s="89"/>
      <c r="NL44" s="89"/>
      <c r="NM44" s="89"/>
      <c r="NN44" s="89"/>
      <c r="NO44" s="89"/>
      <c r="NP44" s="89"/>
      <c r="NQ44" s="89"/>
      <c r="NR44" s="90"/>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88"/>
      <c r="NE45" s="89"/>
      <c r="NF45" s="89"/>
      <c r="NG45" s="89"/>
      <c r="NH45" s="89"/>
      <c r="NI45" s="89"/>
      <c r="NJ45" s="89"/>
      <c r="NK45" s="89"/>
      <c r="NL45" s="89"/>
      <c r="NM45" s="89"/>
      <c r="NN45" s="89"/>
      <c r="NO45" s="89"/>
      <c r="NP45" s="89"/>
      <c r="NQ45" s="89"/>
      <c r="NR45" s="90"/>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88"/>
      <c r="NE46" s="89"/>
      <c r="NF46" s="89"/>
      <c r="NG46" s="89"/>
      <c r="NH46" s="89"/>
      <c r="NI46" s="89"/>
      <c r="NJ46" s="89"/>
      <c r="NK46" s="89"/>
      <c r="NL46" s="89"/>
      <c r="NM46" s="89"/>
      <c r="NN46" s="89"/>
      <c r="NO46" s="89"/>
      <c r="NP46" s="89"/>
      <c r="NQ46" s="89"/>
      <c r="NR46" s="90"/>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88"/>
      <c r="NE47" s="89"/>
      <c r="NF47" s="89"/>
      <c r="NG47" s="89"/>
      <c r="NH47" s="89"/>
      <c r="NI47" s="89"/>
      <c r="NJ47" s="89"/>
      <c r="NK47" s="89"/>
      <c r="NL47" s="89"/>
      <c r="NM47" s="89"/>
      <c r="NN47" s="89"/>
      <c r="NO47" s="89"/>
      <c r="NP47" s="89"/>
      <c r="NQ47" s="89"/>
      <c r="NR47" s="90"/>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85" t="s">
        <v>30</v>
      </c>
      <c r="NE48" s="86"/>
      <c r="NF48" s="86"/>
      <c r="NG48" s="86"/>
      <c r="NH48" s="86"/>
      <c r="NI48" s="86"/>
      <c r="NJ48" s="86"/>
      <c r="NK48" s="86"/>
      <c r="NL48" s="86"/>
      <c r="NM48" s="86"/>
      <c r="NN48" s="86"/>
      <c r="NO48" s="86"/>
      <c r="NP48" s="86"/>
      <c r="NQ48" s="86"/>
      <c r="NR48" s="87"/>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88" t="s">
        <v>129</v>
      </c>
      <c r="NE49" s="89"/>
      <c r="NF49" s="89"/>
      <c r="NG49" s="89"/>
      <c r="NH49" s="89"/>
      <c r="NI49" s="89"/>
      <c r="NJ49" s="89"/>
      <c r="NK49" s="89"/>
      <c r="NL49" s="89"/>
      <c r="NM49" s="89"/>
      <c r="NN49" s="89"/>
      <c r="NO49" s="89"/>
      <c r="NP49" s="89"/>
      <c r="NQ49" s="89"/>
      <c r="NR49" s="90"/>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88"/>
      <c r="NE50" s="89"/>
      <c r="NF50" s="89"/>
      <c r="NG50" s="89"/>
      <c r="NH50" s="89"/>
      <c r="NI50" s="89"/>
      <c r="NJ50" s="89"/>
      <c r="NK50" s="89"/>
      <c r="NL50" s="89"/>
      <c r="NM50" s="89"/>
      <c r="NN50" s="89"/>
      <c r="NO50" s="89"/>
      <c r="NP50" s="89"/>
      <c r="NQ50" s="89"/>
      <c r="NR50" s="90"/>
    </row>
    <row r="51" spans="1:382" ht="13.5" customHeight="1" x14ac:dyDescent="0.2">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88"/>
      <c r="NE51" s="89"/>
      <c r="NF51" s="89"/>
      <c r="NG51" s="89"/>
      <c r="NH51" s="89"/>
      <c r="NI51" s="89"/>
      <c r="NJ51" s="89"/>
      <c r="NK51" s="89"/>
      <c r="NL51" s="89"/>
      <c r="NM51" s="89"/>
      <c r="NN51" s="89"/>
      <c r="NO51" s="89"/>
      <c r="NP51" s="89"/>
      <c r="NQ51" s="89"/>
      <c r="NR51" s="90"/>
    </row>
    <row r="52" spans="1:382" ht="13.5" customHeight="1" x14ac:dyDescent="0.2">
      <c r="A52" s="2"/>
      <c r="B52" s="12"/>
      <c r="C52" s="2"/>
      <c r="D52" s="2"/>
      <c r="E52" s="2"/>
      <c r="F52" s="2"/>
      <c r="I52" s="17"/>
      <c r="J52" s="94" t="s">
        <v>27</v>
      </c>
      <c r="K52" s="95"/>
      <c r="L52" s="95"/>
      <c r="M52" s="95"/>
      <c r="N52" s="95"/>
      <c r="O52" s="95"/>
      <c r="P52" s="95"/>
      <c r="Q52" s="95"/>
      <c r="R52" s="95"/>
      <c r="S52" s="95"/>
      <c r="T52" s="96"/>
      <c r="U52" s="97">
        <f>データ!AU7</f>
        <v>374</v>
      </c>
      <c r="V52" s="97"/>
      <c r="W52" s="97"/>
      <c r="X52" s="97"/>
      <c r="Y52" s="97"/>
      <c r="Z52" s="97"/>
      <c r="AA52" s="97"/>
      <c r="AB52" s="97"/>
      <c r="AC52" s="97"/>
      <c r="AD52" s="97"/>
      <c r="AE52" s="97"/>
      <c r="AF52" s="97"/>
      <c r="AG52" s="97"/>
      <c r="AH52" s="97"/>
      <c r="AI52" s="97"/>
      <c r="AJ52" s="97"/>
      <c r="AK52" s="97"/>
      <c r="AL52" s="97"/>
      <c r="AM52" s="97"/>
      <c r="AN52" s="97">
        <f>データ!AV7</f>
        <v>323</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152</v>
      </c>
      <c r="CA52" s="97"/>
      <c r="CB52" s="97"/>
      <c r="CC52" s="97"/>
      <c r="CD52" s="97"/>
      <c r="CE52" s="97"/>
      <c r="CF52" s="97"/>
      <c r="CG52" s="97"/>
      <c r="CH52" s="97"/>
      <c r="CI52" s="97"/>
      <c r="CJ52" s="97"/>
      <c r="CK52" s="97"/>
      <c r="CL52" s="97"/>
      <c r="CM52" s="97"/>
      <c r="CN52" s="97"/>
      <c r="CO52" s="97"/>
      <c r="CP52" s="97"/>
      <c r="CQ52" s="97"/>
      <c r="CR52" s="97"/>
      <c r="CS52" s="97">
        <f>データ!AY7</f>
        <v>7</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-31</v>
      </c>
      <c r="EM52" s="98"/>
      <c r="EN52" s="98"/>
      <c r="EO52" s="98"/>
      <c r="EP52" s="98"/>
      <c r="EQ52" s="98"/>
      <c r="ER52" s="98"/>
      <c r="ES52" s="98"/>
      <c r="ET52" s="98"/>
      <c r="EU52" s="98"/>
      <c r="EV52" s="98"/>
      <c r="EW52" s="98"/>
      <c r="EX52" s="98"/>
      <c r="EY52" s="98"/>
      <c r="EZ52" s="98"/>
      <c r="FA52" s="98"/>
      <c r="FB52" s="98"/>
      <c r="FC52" s="98"/>
      <c r="FD52" s="98"/>
      <c r="FE52" s="98">
        <f>データ!BG7</f>
        <v>-30.8</v>
      </c>
      <c r="FF52" s="98"/>
      <c r="FG52" s="98"/>
      <c r="FH52" s="98"/>
      <c r="FI52" s="98"/>
      <c r="FJ52" s="98"/>
      <c r="FK52" s="98"/>
      <c r="FL52" s="98"/>
      <c r="FM52" s="98"/>
      <c r="FN52" s="98"/>
      <c r="FO52" s="98"/>
      <c r="FP52" s="98"/>
      <c r="FQ52" s="98"/>
      <c r="FR52" s="98"/>
      <c r="FS52" s="98"/>
      <c r="FT52" s="98"/>
      <c r="FU52" s="98"/>
      <c r="FV52" s="98"/>
      <c r="FW52" s="98"/>
      <c r="FX52" s="98">
        <f>データ!BH7</f>
        <v>-3.3</v>
      </c>
      <c r="FY52" s="98"/>
      <c r="FZ52" s="98"/>
      <c r="GA52" s="98"/>
      <c r="GB52" s="98"/>
      <c r="GC52" s="98"/>
      <c r="GD52" s="98"/>
      <c r="GE52" s="98"/>
      <c r="GF52" s="98"/>
      <c r="GG52" s="98"/>
      <c r="GH52" s="98"/>
      <c r="GI52" s="98"/>
      <c r="GJ52" s="98"/>
      <c r="GK52" s="98"/>
      <c r="GL52" s="98"/>
      <c r="GM52" s="98"/>
      <c r="GN52" s="98"/>
      <c r="GO52" s="98"/>
      <c r="GP52" s="98"/>
      <c r="GQ52" s="98">
        <f>データ!BI7</f>
        <v>-4.5999999999999996</v>
      </c>
      <c r="GR52" s="98"/>
      <c r="GS52" s="98"/>
      <c r="GT52" s="98"/>
      <c r="GU52" s="98"/>
      <c r="GV52" s="98"/>
      <c r="GW52" s="98"/>
      <c r="GX52" s="98"/>
      <c r="GY52" s="98"/>
      <c r="GZ52" s="98"/>
      <c r="HA52" s="98"/>
      <c r="HB52" s="98"/>
      <c r="HC52" s="98"/>
      <c r="HD52" s="98"/>
      <c r="HE52" s="98"/>
      <c r="HF52" s="98"/>
      <c r="HG52" s="98"/>
      <c r="HH52" s="98"/>
      <c r="HI52" s="98"/>
      <c r="HJ52" s="98">
        <f>データ!BJ7</f>
        <v>27.5</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-17422</v>
      </c>
      <c r="JD52" s="97"/>
      <c r="JE52" s="97"/>
      <c r="JF52" s="97"/>
      <c r="JG52" s="97"/>
      <c r="JH52" s="97"/>
      <c r="JI52" s="97"/>
      <c r="JJ52" s="97"/>
      <c r="JK52" s="97"/>
      <c r="JL52" s="97"/>
      <c r="JM52" s="97"/>
      <c r="JN52" s="97"/>
      <c r="JO52" s="97"/>
      <c r="JP52" s="97"/>
      <c r="JQ52" s="97"/>
      <c r="JR52" s="97"/>
      <c r="JS52" s="97"/>
      <c r="JT52" s="97"/>
      <c r="JU52" s="97"/>
      <c r="JV52" s="97">
        <f>データ!BR7</f>
        <v>-19198</v>
      </c>
      <c r="JW52" s="97"/>
      <c r="JX52" s="97"/>
      <c r="JY52" s="97"/>
      <c r="JZ52" s="97"/>
      <c r="KA52" s="97"/>
      <c r="KB52" s="97"/>
      <c r="KC52" s="97"/>
      <c r="KD52" s="97"/>
      <c r="KE52" s="97"/>
      <c r="KF52" s="97"/>
      <c r="KG52" s="97"/>
      <c r="KH52" s="97"/>
      <c r="KI52" s="97"/>
      <c r="KJ52" s="97"/>
      <c r="KK52" s="97"/>
      <c r="KL52" s="97"/>
      <c r="KM52" s="97"/>
      <c r="KN52" s="97"/>
      <c r="KO52" s="97">
        <f>データ!BS7</f>
        <v>-2508</v>
      </c>
      <c r="KP52" s="97"/>
      <c r="KQ52" s="97"/>
      <c r="KR52" s="97"/>
      <c r="KS52" s="97"/>
      <c r="KT52" s="97"/>
      <c r="KU52" s="97"/>
      <c r="KV52" s="97"/>
      <c r="KW52" s="97"/>
      <c r="KX52" s="97"/>
      <c r="KY52" s="97"/>
      <c r="KZ52" s="97"/>
      <c r="LA52" s="97"/>
      <c r="LB52" s="97"/>
      <c r="LC52" s="97"/>
      <c r="LD52" s="97"/>
      <c r="LE52" s="97"/>
      <c r="LF52" s="97"/>
      <c r="LG52" s="97"/>
      <c r="LH52" s="97">
        <f>データ!BT7</f>
        <v>-4015</v>
      </c>
      <c r="LI52" s="97"/>
      <c r="LJ52" s="97"/>
      <c r="LK52" s="97"/>
      <c r="LL52" s="97"/>
      <c r="LM52" s="97"/>
      <c r="LN52" s="97"/>
      <c r="LO52" s="97"/>
      <c r="LP52" s="97"/>
      <c r="LQ52" s="97"/>
      <c r="LR52" s="97"/>
      <c r="LS52" s="97"/>
      <c r="LT52" s="97"/>
      <c r="LU52" s="97"/>
      <c r="LV52" s="97"/>
      <c r="LW52" s="97"/>
      <c r="LX52" s="97"/>
      <c r="LY52" s="97"/>
      <c r="LZ52" s="97"/>
      <c r="MA52" s="97">
        <f>データ!BU7</f>
        <v>31769</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88"/>
      <c r="NE52" s="89"/>
      <c r="NF52" s="89"/>
      <c r="NG52" s="89"/>
      <c r="NH52" s="89"/>
      <c r="NI52" s="89"/>
      <c r="NJ52" s="89"/>
      <c r="NK52" s="89"/>
      <c r="NL52" s="89"/>
      <c r="NM52" s="89"/>
      <c r="NN52" s="89"/>
      <c r="NO52" s="89"/>
      <c r="NP52" s="89"/>
      <c r="NQ52" s="89"/>
      <c r="NR52" s="90"/>
    </row>
    <row r="53" spans="1:382" ht="13.5" customHeight="1" x14ac:dyDescent="0.2">
      <c r="A53" s="2"/>
      <c r="B53" s="12"/>
      <c r="C53" s="2"/>
      <c r="D53" s="2"/>
      <c r="E53" s="2"/>
      <c r="F53" s="2"/>
      <c r="G53" s="2"/>
      <c r="H53" s="2"/>
      <c r="I53" s="17"/>
      <c r="J53" s="94" t="s">
        <v>29</v>
      </c>
      <c r="K53" s="95"/>
      <c r="L53" s="95"/>
      <c r="M53" s="95"/>
      <c r="N53" s="95"/>
      <c r="O53" s="95"/>
      <c r="P53" s="95"/>
      <c r="Q53" s="95"/>
      <c r="R53" s="95"/>
      <c r="S53" s="95"/>
      <c r="T53" s="96"/>
      <c r="U53" s="97">
        <f>データ!AZ7</f>
        <v>654</v>
      </c>
      <c r="V53" s="97"/>
      <c r="W53" s="97"/>
      <c r="X53" s="97"/>
      <c r="Y53" s="97"/>
      <c r="Z53" s="97"/>
      <c r="AA53" s="97"/>
      <c r="AB53" s="97"/>
      <c r="AC53" s="97"/>
      <c r="AD53" s="97"/>
      <c r="AE53" s="97"/>
      <c r="AF53" s="97"/>
      <c r="AG53" s="97"/>
      <c r="AH53" s="97"/>
      <c r="AI53" s="97"/>
      <c r="AJ53" s="97"/>
      <c r="AK53" s="97"/>
      <c r="AL53" s="97"/>
      <c r="AM53" s="97"/>
      <c r="AN53" s="97">
        <f>データ!BA7</f>
        <v>2466</v>
      </c>
      <c r="AO53" s="97"/>
      <c r="AP53" s="97"/>
      <c r="AQ53" s="97"/>
      <c r="AR53" s="97"/>
      <c r="AS53" s="97"/>
      <c r="AT53" s="97"/>
      <c r="AU53" s="97"/>
      <c r="AV53" s="97"/>
      <c r="AW53" s="97"/>
      <c r="AX53" s="97"/>
      <c r="AY53" s="97"/>
      <c r="AZ53" s="97"/>
      <c r="BA53" s="97"/>
      <c r="BB53" s="97"/>
      <c r="BC53" s="97"/>
      <c r="BD53" s="97"/>
      <c r="BE53" s="97"/>
      <c r="BF53" s="97"/>
      <c r="BG53" s="97">
        <f>データ!BB7</f>
        <v>58</v>
      </c>
      <c r="BH53" s="97"/>
      <c r="BI53" s="97"/>
      <c r="BJ53" s="97"/>
      <c r="BK53" s="97"/>
      <c r="BL53" s="97"/>
      <c r="BM53" s="97"/>
      <c r="BN53" s="97"/>
      <c r="BO53" s="97"/>
      <c r="BP53" s="97"/>
      <c r="BQ53" s="97"/>
      <c r="BR53" s="97"/>
      <c r="BS53" s="97"/>
      <c r="BT53" s="97"/>
      <c r="BU53" s="97"/>
      <c r="BV53" s="97"/>
      <c r="BW53" s="97"/>
      <c r="BX53" s="97"/>
      <c r="BY53" s="97"/>
      <c r="BZ53" s="97">
        <f>データ!BC7</f>
        <v>49</v>
      </c>
      <c r="CA53" s="97"/>
      <c r="CB53" s="97"/>
      <c r="CC53" s="97"/>
      <c r="CD53" s="97"/>
      <c r="CE53" s="97"/>
      <c r="CF53" s="97"/>
      <c r="CG53" s="97"/>
      <c r="CH53" s="97"/>
      <c r="CI53" s="97"/>
      <c r="CJ53" s="97"/>
      <c r="CK53" s="97"/>
      <c r="CL53" s="97"/>
      <c r="CM53" s="97"/>
      <c r="CN53" s="97"/>
      <c r="CO53" s="97"/>
      <c r="CP53" s="97"/>
      <c r="CQ53" s="97"/>
      <c r="CR53" s="97"/>
      <c r="CS53" s="97">
        <f>データ!BD7</f>
        <v>25</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-81</v>
      </c>
      <c r="EM53" s="98"/>
      <c r="EN53" s="98"/>
      <c r="EO53" s="98"/>
      <c r="EP53" s="98"/>
      <c r="EQ53" s="98"/>
      <c r="ER53" s="98"/>
      <c r="ES53" s="98"/>
      <c r="ET53" s="98"/>
      <c r="EU53" s="98"/>
      <c r="EV53" s="98"/>
      <c r="EW53" s="98"/>
      <c r="EX53" s="98"/>
      <c r="EY53" s="98"/>
      <c r="EZ53" s="98"/>
      <c r="FA53" s="98"/>
      <c r="FB53" s="98"/>
      <c r="FC53" s="98"/>
      <c r="FD53" s="98"/>
      <c r="FE53" s="98">
        <f>データ!BL7</f>
        <v>-25.1</v>
      </c>
      <c r="FF53" s="98"/>
      <c r="FG53" s="98"/>
      <c r="FH53" s="98"/>
      <c r="FI53" s="98"/>
      <c r="FJ53" s="98"/>
      <c r="FK53" s="98"/>
      <c r="FL53" s="98"/>
      <c r="FM53" s="98"/>
      <c r="FN53" s="98"/>
      <c r="FO53" s="98"/>
      <c r="FP53" s="98"/>
      <c r="FQ53" s="98"/>
      <c r="FR53" s="98"/>
      <c r="FS53" s="98"/>
      <c r="FT53" s="98"/>
      <c r="FU53" s="98"/>
      <c r="FV53" s="98"/>
      <c r="FW53" s="98"/>
      <c r="FX53" s="98">
        <f>データ!BM7</f>
        <v>-18</v>
      </c>
      <c r="FY53" s="98"/>
      <c r="FZ53" s="98"/>
      <c r="GA53" s="98"/>
      <c r="GB53" s="98"/>
      <c r="GC53" s="98"/>
      <c r="GD53" s="98"/>
      <c r="GE53" s="98"/>
      <c r="GF53" s="98"/>
      <c r="GG53" s="98"/>
      <c r="GH53" s="98"/>
      <c r="GI53" s="98"/>
      <c r="GJ53" s="98"/>
      <c r="GK53" s="98"/>
      <c r="GL53" s="98"/>
      <c r="GM53" s="98"/>
      <c r="GN53" s="98"/>
      <c r="GO53" s="98"/>
      <c r="GP53" s="98"/>
      <c r="GQ53" s="98">
        <f>データ!BN7</f>
        <v>-20.7</v>
      </c>
      <c r="GR53" s="98"/>
      <c r="GS53" s="98"/>
      <c r="GT53" s="98"/>
      <c r="GU53" s="98"/>
      <c r="GV53" s="98"/>
      <c r="GW53" s="98"/>
      <c r="GX53" s="98"/>
      <c r="GY53" s="98"/>
      <c r="GZ53" s="98"/>
      <c r="HA53" s="98"/>
      <c r="HB53" s="98"/>
      <c r="HC53" s="98"/>
      <c r="HD53" s="98"/>
      <c r="HE53" s="98"/>
      <c r="HF53" s="98"/>
      <c r="HG53" s="98"/>
      <c r="HH53" s="98"/>
      <c r="HI53" s="98"/>
      <c r="HJ53" s="98">
        <f>データ!BO7</f>
        <v>-20</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4836</v>
      </c>
      <c r="JD53" s="97"/>
      <c r="JE53" s="97"/>
      <c r="JF53" s="97"/>
      <c r="JG53" s="97"/>
      <c r="JH53" s="97"/>
      <c r="JI53" s="97"/>
      <c r="JJ53" s="97"/>
      <c r="JK53" s="97"/>
      <c r="JL53" s="97"/>
      <c r="JM53" s="97"/>
      <c r="JN53" s="97"/>
      <c r="JO53" s="97"/>
      <c r="JP53" s="97"/>
      <c r="JQ53" s="97"/>
      <c r="JR53" s="97"/>
      <c r="JS53" s="97"/>
      <c r="JT53" s="97"/>
      <c r="JU53" s="97"/>
      <c r="JV53" s="97">
        <f>データ!BW7</f>
        <v>37213</v>
      </c>
      <c r="JW53" s="97"/>
      <c r="JX53" s="97"/>
      <c r="JY53" s="97"/>
      <c r="JZ53" s="97"/>
      <c r="KA53" s="97"/>
      <c r="KB53" s="97"/>
      <c r="KC53" s="97"/>
      <c r="KD53" s="97"/>
      <c r="KE53" s="97"/>
      <c r="KF53" s="97"/>
      <c r="KG53" s="97"/>
      <c r="KH53" s="97"/>
      <c r="KI53" s="97"/>
      <c r="KJ53" s="97"/>
      <c r="KK53" s="97"/>
      <c r="KL53" s="97"/>
      <c r="KM53" s="97"/>
      <c r="KN53" s="97"/>
      <c r="KO53" s="97">
        <f>データ!BX7</f>
        <v>17293</v>
      </c>
      <c r="KP53" s="97"/>
      <c r="KQ53" s="97"/>
      <c r="KR53" s="97"/>
      <c r="KS53" s="97"/>
      <c r="KT53" s="97"/>
      <c r="KU53" s="97"/>
      <c r="KV53" s="97"/>
      <c r="KW53" s="97"/>
      <c r="KX53" s="97"/>
      <c r="KY53" s="97"/>
      <c r="KZ53" s="97"/>
      <c r="LA53" s="97"/>
      <c r="LB53" s="97"/>
      <c r="LC53" s="97"/>
      <c r="LD53" s="97"/>
      <c r="LE53" s="97"/>
      <c r="LF53" s="97"/>
      <c r="LG53" s="97"/>
      <c r="LH53" s="97">
        <f>データ!BY7</f>
        <v>15316</v>
      </c>
      <c r="LI53" s="97"/>
      <c r="LJ53" s="97"/>
      <c r="LK53" s="97"/>
      <c r="LL53" s="97"/>
      <c r="LM53" s="97"/>
      <c r="LN53" s="97"/>
      <c r="LO53" s="97"/>
      <c r="LP53" s="97"/>
      <c r="LQ53" s="97"/>
      <c r="LR53" s="97"/>
      <c r="LS53" s="97"/>
      <c r="LT53" s="97"/>
      <c r="LU53" s="97"/>
      <c r="LV53" s="97"/>
      <c r="LW53" s="97"/>
      <c r="LX53" s="97"/>
      <c r="LY53" s="97"/>
      <c r="LZ53" s="97"/>
      <c r="MA53" s="97">
        <f>データ!BZ7</f>
        <v>8831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88"/>
      <c r="NE53" s="89"/>
      <c r="NF53" s="89"/>
      <c r="NG53" s="89"/>
      <c r="NH53" s="89"/>
      <c r="NI53" s="89"/>
      <c r="NJ53" s="89"/>
      <c r="NK53" s="89"/>
      <c r="NL53" s="89"/>
      <c r="NM53" s="89"/>
      <c r="NN53" s="89"/>
      <c r="NO53" s="89"/>
      <c r="NP53" s="89"/>
      <c r="NQ53" s="89"/>
      <c r="NR53" s="90"/>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88"/>
      <c r="NE54" s="89"/>
      <c r="NF54" s="89"/>
      <c r="NG54" s="89"/>
      <c r="NH54" s="89"/>
      <c r="NI54" s="89"/>
      <c r="NJ54" s="89"/>
      <c r="NK54" s="89"/>
      <c r="NL54" s="89"/>
      <c r="NM54" s="89"/>
      <c r="NN54" s="89"/>
      <c r="NO54" s="89"/>
      <c r="NP54" s="89"/>
      <c r="NQ54" s="89"/>
      <c r="NR54" s="90"/>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88"/>
      <c r="NE55" s="89"/>
      <c r="NF55" s="89"/>
      <c r="NG55" s="89"/>
      <c r="NH55" s="89"/>
      <c r="NI55" s="89"/>
      <c r="NJ55" s="89"/>
      <c r="NK55" s="89"/>
      <c r="NL55" s="89"/>
      <c r="NM55" s="89"/>
      <c r="NN55" s="89"/>
      <c r="NO55" s="89"/>
      <c r="NP55" s="89"/>
      <c r="NQ55" s="89"/>
      <c r="NR55" s="90"/>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88"/>
      <c r="NE56" s="89"/>
      <c r="NF56" s="89"/>
      <c r="NG56" s="89"/>
      <c r="NH56" s="89"/>
      <c r="NI56" s="89"/>
      <c r="NJ56" s="89"/>
      <c r="NK56" s="89"/>
      <c r="NL56" s="89"/>
      <c r="NM56" s="89"/>
      <c r="NN56" s="89"/>
      <c r="NO56" s="89"/>
      <c r="NP56" s="89"/>
      <c r="NQ56" s="89"/>
      <c r="NR56" s="90"/>
    </row>
    <row r="57" spans="1:382" ht="13.5" customHeight="1" x14ac:dyDescent="0.2">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88"/>
      <c r="NE58" s="89"/>
      <c r="NF58" s="89"/>
      <c r="NG58" s="89"/>
      <c r="NH58" s="89"/>
      <c r="NI58" s="89"/>
      <c r="NJ58" s="89"/>
      <c r="NK58" s="89"/>
      <c r="NL58" s="89"/>
      <c r="NM58" s="89"/>
      <c r="NN58" s="89"/>
      <c r="NO58" s="89"/>
      <c r="NP58" s="89"/>
      <c r="NQ58" s="89"/>
      <c r="NR58" s="90"/>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2">
      <c r="A60" s="13"/>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1"/>
      <c r="NC60" s="2"/>
      <c r="ND60" s="88"/>
      <c r="NE60" s="89"/>
      <c r="NF60" s="89"/>
      <c r="NG60" s="89"/>
      <c r="NH60" s="89"/>
      <c r="NI60" s="89"/>
      <c r="NJ60" s="89"/>
      <c r="NK60" s="89"/>
      <c r="NL60" s="89"/>
      <c r="NM60" s="89"/>
      <c r="NN60" s="89"/>
      <c r="NO60" s="89"/>
      <c r="NP60" s="89"/>
      <c r="NQ60" s="89"/>
      <c r="NR60" s="90"/>
    </row>
    <row r="61" spans="1:382" ht="13.5" customHeight="1" x14ac:dyDescent="0.2">
      <c r="A61" s="13"/>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1"/>
      <c r="NC61" s="2"/>
      <c r="ND61" s="88"/>
      <c r="NE61" s="89"/>
      <c r="NF61" s="89"/>
      <c r="NG61" s="89"/>
      <c r="NH61" s="89"/>
      <c r="NI61" s="89"/>
      <c r="NJ61" s="89"/>
      <c r="NK61" s="89"/>
      <c r="NL61" s="89"/>
      <c r="NM61" s="89"/>
      <c r="NN61" s="89"/>
      <c r="NO61" s="89"/>
      <c r="NP61" s="89"/>
      <c r="NQ61" s="89"/>
      <c r="NR61" s="90"/>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88"/>
      <c r="NE62" s="89"/>
      <c r="NF62" s="89"/>
      <c r="NG62" s="89"/>
      <c r="NH62" s="89"/>
      <c r="NI62" s="89"/>
      <c r="NJ62" s="89"/>
      <c r="NK62" s="89"/>
      <c r="NL62" s="89"/>
      <c r="NM62" s="89"/>
      <c r="NN62" s="89"/>
      <c r="NO62" s="89"/>
      <c r="NP62" s="89"/>
      <c r="NQ62" s="89"/>
      <c r="NR62" s="90"/>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88"/>
      <c r="NE63" s="89"/>
      <c r="NF63" s="89"/>
      <c r="NG63" s="89"/>
      <c r="NH63" s="89"/>
      <c r="NI63" s="89"/>
      <c r="NJ63" s="89"/>
      <c r="NK63" s="89"/>
      <c r="NL63" s="89"/>
      <c r="NM63" s="89"/>
      <c r="NN63" s="89"/>
      <c r="NO63" s="89"/>
      <c r="NP63" s="89"/>
      <c r="NQ63" s="89"/>
      <c r="NR63" s="90"/>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91"/>
      <c r="NE64" s="92"/>
      <c r="NF64" s="92"/>
      <c r="NG64" s="92"/>
      <c r="NH64" s="92"/>
      <c r="NI64" s="92"/>
      <c r="NJ64" s="92"/>
      <c r="NK64" s="92"/>
      <c r="NL64" s="92"/>
      <c r="NM64" s="92"/>
      <c r="NN64" s="92"/>
      <c r="NO64" s="92"/>
      <c r="NP64" s="92"/>
      <c r="NQ64" s="92"/>
      <c r="NR64" s="93"/>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85" t="s">
        <v>33</v>
      </c>
      <c r="NE65" s="86"/>
      <c r="NF65" s="86"/>
      <c r="NG65" s="86"/>
      <c r="NH65" s="86"/>
      <c r="NI65" s="86"/>
      <c r="NJ65" s="86"/>
      <c r="NK65" s="86"/>
      <c r="NL65" s="86"/>
      <c r="NM65" s="86"/>
      <c r="NN65" s="86"/>
      <c r="NO65" s="86"/>
      <c r="NP65" s="86"/>
      <c r="NQ65" s="86"/>
      <c r="NR65" s="87"/>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88" t="s">
        <v>128</v>
      </c>
      <c r="NE66" s="89"/>
      <c r="NF66" s="89"/>
      <c r="NG66" s="89"/>
      <c r="NH66" s="89"/>
      <c r="NI66" s="89"/>
      <c r="NJ66" s="89"/>
      <c r="NK66" s="89"/>
      <c r="NL66" s="89"/>
      <c r="NM66" s="89"/>
      <c r="NN66" s="89"/>
      <c r="NO66" s="89"/>
      <c r="NP66" s="89"/>
      <c r="NQ66" s="89"/>
      <c r="NR66" s="90"/>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0</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88"/>
      <c r="NE67" s="89"/>
      <c r="NF67" s="89"/>
      <c r="NG67" s="89"/>
      <c r="NH67" s="89"/>
      <c r="NI67" s="89"/>
      <c r="NJ67" s="89"/>
      <c r="NK67" s="89"/>
      <c r="NL67" s="89"/>
      <c r="NM67" s="89"/>
      <c r="NN67" s="89"/>
      <c r="NO67" s="89"/>
      <c r="NP67" s="89"/>
      <c r="NQ67" s="89"/>
      <c r="NR67" s="90"/>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88"/>
      <c r="NE68" s="89"/>
      <c r="NF68" s="89"/>
      <c r="NG68" s="89"/>
      <c r="NH68" s="89"/>
      <c r="NI68" s="89"/>
      <c r="NJ68" s="89"/>
      <c r="NK68" s="89"/>
      <c r="NL68" s="89"/>
      <c r="NM68" s="89"/>
      <c r="NN68" s="89"/>
      <c r="NO68" s="89"/>
      <c r="NP68" s="89"/>
      <c r="NQ68" s="89"/>
      <c r="NR68" s="90"/>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88"/>
      <c r="NE69" s="89"/>
      <c r="NF69" s="89"/>
      <c r="NG69" s="89"/>
      <c r="NH69" s="89"/>
      <c r="NI69" s="89"/>
      <c r="NJ69" s="89"/>
      <c r="NK69" s="89"/>
      <c r="NL69" s="89"/>
      <c r="NM69" s="89"/>
      <c r="NN69" s="89"/>
      <c r="NO69" s="89"/>
      <c r="NP69" s="89"/>
      <c r="NQ69" s="89"/>
      <c r="NR69" s="90"/>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88"/>
      <c r="NE70" s="89"/>
      <c r="NF70" s="89"/>
      <c r="NG70" s="89"/>
      <c r="NH70" s="89"/>
      <c r="NI70" s="89"/>
      <c r="NJ70" s="89"/>
      <c r="NK70" s="89"/>
      <c r="NL70" s="89"/>
      <c r="NM70" s="89"/>
      <c r="NN70" s="89"/>
      <c r="NO70" s="89"/>
      <c r="NP70" s="89"/>
      <c r="NQ70" s="89"/>
      <c r="NR70" s="90"/>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88"/>
      <c r="NE71" s="89"/>
      <c r="NF71" s="89"/>
      <c r="NG71" s="89"/>
      <c r="NH71" s="89"/>
      <c r="NI71" s="89"/>
      <c r="NJ71" s="89"/>
      <c r="NK71" s="89"/>
      <c r="NL71" s="89"/>
      <c r="NM71" s="89"/>
      <c r="NN71" s="89"/>
      <c r="NO71" s="89"/>
      <c r="NP71" s="89"/>
      <c r="NQ71" s="89"/>
      <c r="NR71" s="90"/>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88"/>
      <c r="NE72" s="89"/>
      <c r="NF72" s="89"/>
      <c r="NG72" s="89"/>
      <c r="NH72" s="89"/>
      <c r="NI72" s="89"/>
      <c r="NJ72" s="89"/>
      <c r="NK72" s="89"/>
      <c r="NL72" s="89"/>
      <c r="NM72" s="89"/>
      <c r="NN72" s="89"/>
      <c r="NO72" s="89"/>
      <c r="NP72" s="89"/>
      <c r="NQ72" s="89"/>
      <c r="NR72" s="90"/>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88"/>
      <c r="NE73" s="89"/>
      <c r="NF73" s="89"/>
      <c r="NG73" s="89"/>
      <c r="NH73" s="89"/>
      <c r="NI73" s="89"/>
      <c r="NJ73" s="89"/>
      <c r="NK73" s="89"/>
      <c r="NL73" s="89"/>
      <c r="NM73" s="89"/>
      <c r="NN73" s="89"/>
      <c r="NO73" s="89"/>
      <c r="NP73" s="89"/>
      <c r="NQ73" s="89"/>
      <c r="NR73" s="90"/>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2">
      <c r="A76" s="2"/>
      <c r="B76" s="12"/>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2">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1109.5</v>
      </c>
      <c r="KB77" s="67"/>
      <c r="KC77" s="67"/>
      <c r="KD77" s="67"/>
      <c r="KE77" s="67"/>
      <c r="KF77" s="67"/>
      <c r="KG77" s="67"/>
      <c r="KH77" s="67"/>
      <c r="KI77" s="67"/>
      <c r="KJ77" s="67"/>
      <c r="KK77" s="67"/>
      <c r="KL77" s="67"/>
      <c r="KM77" s="67"/>
      <c r="KN77" s="67"/>
      <c r="KO77" s="68"/>
      <c r="KP77" s="66">
        <f>データ!DA7</f>
        <v>648.29999999999995</v>
      </c>
      <c r="KQ77" s="67"/>
      <c r="KR77" s="67"/>
      <c r="KS77" s="67"/>
      <c r="KT77" s="67"/>
      <c r="KU77" s="67"/>
      <c r="KV77" s="67"/>
      <c r="KW77" s="67"/>
      <c r="KX77" s="67"/>
      <c r="KY77" s="67"/>
      <c r="KZ77" s="67"/>
      <c r="LA77" s="67"/>
      <c r="LB77" s="67"/>
      <c r="LC77" s="67"/>
      <c r="LD77" s="68"/>
      <c r="LE77" s="66">
        <f>データ!DB7</f>
        <v>280</v>
      </c>
      <c r="LF77" s="67"/>
      <c r="LG77" s="67"/>
      <c r="LH77" s="67"/>
      <c r="LI77" s="67"/>
      <c r="LJ77" s="67"/>
      <c r="LK77" s="67"/>
      <c r="LL77" s="67"/>
      <c r="LM77" s="67"/>
      <c r="LN77" s="67"/>
      <c r="LO77" s="67"/>
      <c r="LP77" s="67"/>
      <c r="LQ77" s="67"/>
      <c r="LR77" s="67"/>
      <c r="LS77" s="68"/>
      <c r="LT77" s="66">
        <f>データ!DC7</f>
        <v>97.9</v>
      </c>
      <c r="LU77" s="67"/>
      <c r="LV77" s="67"/>
      <c r="LW77" s="67"/>
      <c r="LX77" s="67"/>
      <c r="LY77" s="67"/>
      <c r="LZ77" s="67"/>
      <c r="MA77" s="67"/>
      <c r="MB77" s="67"/>
      <c r="MC77" s="67"/>
      <c r="MD77" s="67"/>
      <c r="ME77" s="67"/>
      <c r="MF77" s="67"/>
      <c r="MG77" s="67"/>
      <c r="MH77" s="68"/>
      <c r="MI77" s="66">
        <f>データ!DD7</f>
        <v>25.3</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2">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88</v>
      </c>
      <c r="KB78" s="67"/>
      <c r="KC78" s="67"/>
      <c r="KD78" s="67"/>
      <c r="KE78" s="67"/>
      <c r="KF78" s="67"/>
      <c r="KG78" s="67"/>
      <c r="KH78" s="67"/>
      <c r="KI78" s="67"/>
      <c r="KJ78" s="67"/>
      <c r="KK78" s="67"/>
      <c r="KL78" s="67"/>
      <c r="KM78" s="67"/>
      <c r="KN78" s="67"/>
      <c r="KO78" s="68"/>
      <c r="KP78" s="66">
        <f>データ!DF7</f>
        <v>77.3</v>
      </c>
      <c r="KQ78" s="67"/>
      <c r="KR78" s="67"/>
      <c r="KS78" s="67"/>
      <c r="KT78" s="67"/>
      <c r="KU78" s="67"/>
      <c r="KV78" s="67"/>
      <c r="KW78" s="67"/>
      <c r="KX78" s="67"/>
      <c r="KY78" s="67"/>
      <c r="KZ78" s="67"/>
      <c r="LA78" s="67"/>
      <c r="LB78" s="67"/>
      <c r="LC78" s="67"/>
      <c r="LD78" s="68"/>
      <c r="LE78" s="66">
        <f>データ!DG7</f>
        <v>51.8</v>
      </c>
      <c r="LF78" s="67"/>
      <c r="LG78" s="67"/>
      <c r="LH78" s="67"/>
      <c r="LI78" s="67"/>
      <c r="LJ78" s="67"/>
      <c r="LK78" s="67"/>
      <c r="LL78" s="67"/>
      <c r="LM78" s="67"/>
      <c r="LN78" s="67"/>
      <c r="LO78" s="67"/>
      <c r="LP78" s="67"/>
      <c r="LQ78" s="67"/>
      <c r="LR78" s="67"/>
      <c r="LS78" s="68"/>
      <c r="LT78" s="66">
        <f>データ!DH7</f>
        <v>45.3</v>
      </c>
      <c r="LU78" s="67"/>
      <c r="LV78" s="67"/>
      <c r="LW78" s="67"/>
      <c r="LX78" s="67"/>
      <c r="LY78" s="67"/>
      <c r="LZ78" s="67"/>
      <c r="MA78" s="67"/>
      <c r="MB78" s="67"/>
      <c r="MC78" s="67"/>
      <c r="MD78" s="67"/>
      <c r="ME78" s="67"/>
      <c r="MF78" s="67"/>
      <c r="MG78" s="67"/>
      <c r="MH78" s="68"/>
      <c r="MI78" s="66">
        <f>データ!DI7</f>
        <v>30</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88"/>
      <c r="NE80" s="89"/>
      <c r="NF80" s="89"/>
      <c r="NG80" s="89"/>
      <c r="NH80" s="89"/>
      <c r="NI80" s="89"/>
      <c r="NJ80" s="89"/>
      <c r="NK80" s="89"/>
      <c r="NL80" s="89"/>
      <c r="NM80" s="89"/>
      <c r="NN80" s="89"/>
      <c r="NO80" s="89"/>
      <c r="NP80" s="89"/>
      <c r="NQ80" s="89"/>
      <c r="NR80" s="90"/>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88"/>
      <c r="NE81" s="89"/>
      <c r="NF81" s="89"/>
      <c r="NG81" s="89"/>
      <c r="NH81" s="89"/>
      <c r="NI81" s="89"/>
      <c r="NJ81" s="89"/>
      <c r="NK81" s="89"/>
      <c r="NL81" s="89"/>
      <c r="NM81" s="89"/>
      <c r="NN81" s="89"/>
      <c r="NO81" s="89"/>
      <c r="NP81" s="89"/>
      <c r="NQ81" s="89"/>
      <c r="NR81" s="90"/>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tVxMbEuAdHGOXOFMdleh3zwkYjxndX5V4287jT1gCmRr8sq3kvb3WJHMZ8uymBCKEOGG2C1K3hKjqOzZ8V3EMw==" saltValue="KD+D3JZBr6nKKXZDFJbaO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35" t="s">
        <v>64</v>
      </c>
      <c r="AK4" s="135"/>
      <c r="AL4" s="135"/>
      <c r="AM4" s="135"/>
      <c r="AN4" s="135"/>
      <c r="AO4" s="135"/>
      <c r="AP4" s="135"/>
      <c r="AQ4" s="135"/>
      <c r="AR4" s="135"/>
      <c r="AS4" s="135"/>
      <c r="AT4" s="135"/>
      <c r="AU4" s="145" t="s">
        <v>65</v>
      </c>
      <c r="AV4" s="135"/>
      <c r="AW4" s="135"/>
      <c r="AX4" s="135"/>
      <c r="AY4" s="135"/>
      <c r="AZ4" s="135"/>
      <c r="BA4" s="135"/>
      <c r="BB4" s="135"/>
      <c r="BC4" s="135"/>
      <c r="BD4" s="135"/>
      <c r="BE4" s="135"/>
      <c r="BF4" s="135" t="s">
        <v>66</v>
      </c>
      <c r="BG4" s="135"/>
      <c r="BH4" s="135"/>
      <c r="BI4" s="135"/>
      <c r="BJ4" s="135"/>
      <c r="BK4" s="135"/>
      <c r="BL4" s="135"/>
      <c r="BM4" s="135"/>
      <c r="BN4" s="135"/>
      <c r="BO4" s="135"/>
      <c r="BP4" s="135"/>
      <c r="BQ4" s="145" t="s">
        <v>67</v>
      </c>
      <c r="BR4" s="135"/>
      <c r="BS4" s="135"/>
      <c r="BT4" s="135"/>
      <c r="BU4" s="135"/>
      <c r="BV4" s="135"/>
      <c r="BW4" s="135"/>
      <c r="BX4" s="135"/>
      <c r="BY4" s="135"/>
      <c r="BZ4" s="135"/>
      <c r="CA4" s="135"/>
      <c r="CB4" s="135" t="s">
        <v>68</v>
      </c>
      <c r="CC4" s="135"/>
      <c r="CD4" s="135"/>
      <c r="CE4" s="135"/>
      <c r="CF4" s="135"/>
      <c r="CG4" s="135"/>
      <c r="CH4" s="135"/>
      <c r="CI4" s="135"/>
      <c r="CJ4" s="135"/>
      <c r="CK4" s="135"/>
      <c r="CL4" s="135"/>
      <c r="CM4" s="136" t="s">
        <v>69</v>
      </c>
      <c r="CN4" s="136" t="s">
        <v>70</v>
      </c>
      <c r="CO4" s="138" t="s">
        <v>71</v>
      </c>
      <c r="CP4" s="139"/>
      <c r="CQ4" s="139"/>
      <c r="CR4" s="139"/>
      <c r="CS4" s="139"/>
      <c r="CT4" s="139"/>
      <c r="CU4" s="139"/>
      <c r="CV4" s="139"/>
      <c r="CW4" s="139"/>
      <c r="CX4" s="139"/>
      <c r="CY4" s="140"/>
      <c r="CZ4" s="135" t="s">
        <v>72</v>
      </c>
      <c r="DA4" s="135"/>
      <c r="DB4" s="135"/>
      <c r="DC4" s="135"/>
      <c r="DD4" s="135"/>
      <c r="DE4" s="135"/>
      <c r="DF4" s="135"/>
      <c r="DG4" s="135"/>
      <c r="DH4" s="135"/>
      <c r="DI4" s="135"/>
      <c r="DJ4" s="135"/>
      <c r="DK4" s="138" t="s">
        <v>73</v>
      </c>
      <c r="DL4" s="139"/>
      <c r="DM4" s="139"/>
      <c r="DN4" s="139"/>
      <c r="DO4" s="139"/>
      <c r="DP4" s="139"/>
      <c r="DQ4" s="139"/>
      <c r="DR4" s="139"/>
      <c r="DS4" s="139"/>
      <c r="DT4" s="139"/>
      <c r="DU4" s="140"/>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101</v>
      </c>
      <c r="AN5" s="47" t="s">
        <v>93</v>
      </c>
      <c r="AO5" s="47" t="s">
        <v>94</v>
      </c>
      <c r="AP5" s="47" t="s">
        <v>95</v>
      </c>
      <c r="AQ5" s="47" t="s">
        <v>96</v>
      </c>
      <c r="AR5" s="47" t="s">
        <v>97</v>
      </c>
      <c r="AS5" s="47" t="s">
        <v>98</v>
      </c>
      <c r="AT5" s="47" t="s">
        <v>99</v>
      </c>
      <c r="AU5" s="47" t="s">
        <v>89</v>
      </c>
      <c r="AV5" s="47" t="s">
        <v>90</v>
      </c>
      <c r="AW5" s="47" t="s">
        <v>100</v>
      </c>
      <c r="AX5" s="47" t="s">
        <v>101</v>
      </c>
      <c r="AY5" s="47" t="s">
        <v>93</v>
      </c>
      <c r="AZ5" s="47" t="s">
        <v>94</v>
      </c>
      <c r="BA5" s="47" t="s">
        <v>95</v>
      </c>
      <c r="BB5" s="47" t="s">
        <v>96</v>
      </c>
      <c r="BC5" s="47" t="s">
        <v>97</v>
      </c>
      <c r="BD5" s="47" t="s">
        <v>98</v>
      </c>
      <c r="BE5" s="47" t="s">
        <v>99</v>
      </c>
      <c r="BF5" s="47" t="s">
        <v>89</v>
      </c>
      <c r="BG5" s="47" t="s">
        <v>102</v>
      </c>
      <c r="BH5" s="47" t="s">
        <v>103</v>
      </c>
      <c r="BI5" s="47" t="s">
        <v>101</v>
      </c>
      <c r="BJ5" s="47" t="s">
        <v>93</v>
      </c>
      <c r="BK5" s="47" t="s">
        <v>94</v>
      </c>
      <c r="BL5" s="47" t="s">
        <v>95</v>
      </c>
      <c r="BM5" s="47" t="s">
        <v>96</v>
      </c>
      <c r="BN5" s="47" t="s">
        <v>97</v>
      </c>
      <c r="BO5" s="47" t="s">
        <v>98</v>
      </c>
      <c r="BP5" s="47" t="s">
        <v>99</v>
      </c>
      <c r="BQ5" s="47" t="s">
        <v>89</v>
      </c>
      <c r="BR5" s="47" t="s">
        <v>90</v>
      </c>
      <c r="BS5" s="47" t="s">
        <v>100</v>
      </c>
      <c r="BT5" s="47" t="s">
        <v>104</v>
      </c>
      <c r="BU5" s="47" t="s">
        <v>93</v>
      </c>
      <c r="BV5" s="47" t="s">
        <v>94</v>
      </c>
      <c r="BW5" s="47" t="s">
        <v>95</v>
      </c>
      <c r="BX5" s="47" t="s">
        <v>96</v>
      </c>
      <c r="BY5" s="47" t="s">
        <v>97</v>
      </c>
      <c r="BZ5" s="47" t="s">
        <v>98</v>
      </c>
      <c r="CA5" s="47" t="s">
        <v>99</v>
      </c>
      <c r="CB5" s="47" t="s">
        <v>89</v>
      </c>
      <c r="CC5" s="47" t="s">
        <v>102</v>
      </c>
      <c r="CD5" s="47" t="s">
        <v>100</v>
      </c>
      <c r="CE5" s="47" t="s">
        <v>101</v>
      </c>
      <c r="CF5" s="47" t="s">
        <v>93</v>
      </c>
      <c r="CG5" s="47" t="s">
        <v>94</v>
      </c>
      <c r="CH5" s="47" t="s">
        <v>95</v>
      </c>
      <c r="CI5" s="47" t="s">
        <v>96</v>
      </c>
      <c r="CJ5" s="47" t="s">
        <v>97</v>
      </c>
      <c r="CK5" s="47" t="s">
        <v>98</v>
      </c>
      <c r="CL5" s="47" t="s">
        <v>99</v>
      </c>
      <c r="CM5" s="137"/>
      <c r="CN5" s="137"/>
      <c r="CO5" s="47" t="s">
        <v>89</v>
      </c>
      <c r="CP5" s="47" t="s">
        <v>90</v>
      </c>
      <c r="CQ5" s="47" t="s">
        <v>91</v>
      </c>
      <c r="CR5" s="47" t="s">
        <v>104</v>
      </c>
      <c r="CS5" s="47" t="s">
        <v>93</v>
      </c>
      <c r="CT5" s="47" t="s">
        <v>94</v>
      </c>
      <c r="CU5" s="47" t="s">
        <v>95</v>
      </c>
      <c r="CV5" s="47" t="s">
        <v>96</v>
      </c>
      <c r="CW5" s="47" t="s">
        <v>97</v>
      </c>
      <c r="CX5" s="47" t="s">
        <v>98</v>
      </c>
      <c r="CY5" s="47" t="s">
        <v>99</v>
      </c>
      <c r="CZ5" s="47" t="s">
        <v>89</v>
      </c>
      <c r="DA5" s="47" t="s">
        <v>90</v>
      </c>
      <c r="DB5" s="47" t="s">
        <v>100</v>
      </c>
      <c r="DC5" s="47" t="s">
        <v>101</v>
      </c>
      <c r="DD5" s="47" t="s">
        <v>93</v>
      </c>
      <c r="DE5" s="47" t="s">
        <v>94</v>
      </c>
      <c r="DF5" s="47" t="s">
        <v>95</v>
      </c>
      <c r="DG5" s="47" t="s">
        <v>96</v>
      </c>
      <c r="DH5" s="47" t="s">
        <v>97</v>
      </c>
      <c r="DI5" s="47" t="s">
        <v>98</v>
      </c>
      <c r="DJ5" s="47" t="s">
        <v>35</v>
      </c>
      <c r="DK5" s="47" t="s">
        <v>89</v>
      </c>
      <c r="DL5" s="47" t="s">
        <v>102</v>
      </c>
      <c r="DM5" s="47" t="s">
        <v>100</v>
      </c>
      <c r="DN5" s="47" t="s">
        <v>101</v>
      </c>
      <c r="DO5" s="47" t="s">
        <v>93</v>
      </c>
      <c r="DP5" s="47" t="s">
        <v>94</v>
      </c>
      <c r="DQ5" s="47" t="s">
        <v>95</v>
      </c>
      <c r="DR5" s="47" t="s">
        <v>96</v>
      </c>
      <c r="DS5" s="47" t="s">
        <v>97</v>
      </c>
      <c r="DT5" s="47" t="s">
        <v>98</v>
      </c>
      <c r="DU5" s="47" t="s">
        <v>99</v>
      </c>
    </row>
    <row r="6" spans="1:125" s="54" customFormat="1" x14ac:dyDescent="0.2">
      <c r="A6" s="37" t="s">
        <v>105</v>
      </c>
      <c r="B6" s="48">
        <f>B8</f>
        <v>2024</v>
      </c>
      <c r="C6" s="48">
        <f t="shared" ref="C6:X6" si="1">C8</f>
        <v>370002</v>
      </c>
      <c r="D6" s="48">
        <f t="shared" si="1"/>
        <v>47</v>
      </c>
      <c r="E6" s="48">
        <f t="shared" si="1"/>
        <v>14</v>
      </c>
      <c r="F6" s="48">
        <f t="shared" si="1"/>
        <v>0</v>
      </c>
      <c r="G6" s="48">
        <f t="shared" si="1"/>
        <v>3</v>
      </c>
      <c r="H6" s="48" t="str">
        <f>SUBSTITUTE(H8,"　","")</f>
        <v>香川県</v>
      </c>
      <c r="I6" s="48" t="str">
        <f t="shared" si="1"/>
        <v>多目的広場地下駐車場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届出駐車場</v>
      </c>
      <c r="Q6" s="50" t="str">
        <f t="shared" si="1"/>
        <v>地下式</v>
      </c>
      <c r="R6" s="51">
        <f t="shared" si="1"/>
        <v>21</v>
      </c>
      <c r="S6" s="50" t="str">
        <f t="shared" si="1"/>
        <v>駅</v>
      </c>
      <c r="T6" s="50" t="str">
        <f t="shared" si="1"/>
        <v>無</v>
      </c>
      <c r="U6" s="51">
        <f t="shared" si="1"/>
        <v>14056</v>
      </c>
      <c r="V6" s="51">
        <f t="shared" si="1"/>
        <v>302</v>
      </c>
      <c r="W6" s="51">
        <f t="shared" si="1"/>
        <v>300</v>
      </c>
      <c r="X6" s="50" t="str">
        <f t="shared" si="1"/>
        <v>代行制</v>
      </c>
      <c r="Y6" s="52">
        <f>IF(Y8="-",NA(),Y8)</f>
        <v>27.7</v>
      </c>
      <c r="Z6" s="52">
        <f t="shared" ref="Z6:AH6" si="2">IF(Z8="-",NA(),Z8)</f>
        <v>29</v>
      </c>
      <c r="AA6" s="52">
        <f t="shared" si="2"/>
        <v>31</v>
      </c>
      <c r="AB6" s="52">
        <f t="shared" si="2"/>
        <v>46.6</v>
      </c>
      <c r="AC6" s="52">
        <f t="shared" si="2"/>
        <v>81.099999999999994</v>
      </c>
      <c r="AD6" s="52">
        <f t="shared" si="2"/>
        <v>111.3</v>
      </c>
      <c r="AE6" s="52">
        <f t="shared" si="2"/>
        <v>158.80000000000001</v>
      </c>
      <c r="AF6" s="52">
        <f t="shared" si="2"/>
        <v>120.9</v>
      </c>
      <c r="AG6" s="52">
        <f t="shared" si="2"/>
        <v>123.1</v>
      </c>
      <c r="AH6" s="52">
        <f t="shared" si="2"/>
        <v>116</v>
      </c>
      <c r="AI6" s="49" t="str">
        <f>IF(AI8="-","",IF(AI8="-","【-】","【"&amp;SUBSTITUTE(TEXT(AI8,"#,##0.0"),"-","△")&amp;"】"))</f>
        <v>【1,604.7】</v>
      </c>
      <c r="AJ6" s="52">
        <f>IF(AJ8="-",NA(),AJ8)</f>
        <v>9.3000000000000007</v>
      </c>
      <c r="AK6" s="52">
        <f t="shared" ref="AK6:AS6" si="3">IF(AK8="-",NA(),AK8)</f>
        <v>8.8000000000000007</v>
      </c>
      <c r="AL6" s="52">
        <f t="shared" si="3"/>
        <v>71.7</v>
      </c>
      <c r="AM6" s="52">
        <f t="shared" si="3"/>
        <v>7.7</v>
      </c>
      <c r="AN6" s="52">
        <f t="shared" si="3"/>
        <v>0.8</v>
      </c>
      <c r="AO6" s="52">
        <f t="shared" si="3"/>
        <v>10.1</v>
      </c>
      <c r="AP6" s="52">
        <f t="shared" si="3"/>
        <v>8.6</v>
      </c>
      <c r="AQ6" s="52">
        <f t="shared" si="3"/>
        <v>7.6</v>
      </c>
      <c r="AR6" s="52">
        <f t="shared" si="3"/>
        <v>6.6</v>
      </c>
      <c r="AS6" s="52">
        <f t="shared" si="3"/>
        <v>5.6</v>
      </c>
      <c r="AT6" s="49" t="str">
        <f>IF(AT8="-","",IF(AT8="-","【-】","【"&amp;SUBSTITUTE(TEXT(AT8,"#,##0.0"),"-","△")&amp;"】"))</f>
        <v>【3.8】</v>
      </c>
      <c r="AU6" s="53">
        <f>IF(AU8="-",NA(),AU8)</f>
        <v>374</v>
      </c>
      <c r="AV6" s="53">
        <f t="shared" ref="AV6:BD6" si="4">IF(AV8="-",NA(),AV8)</f>
        <v>323</v>
      </c>
      <c r="AW6" s="53">
        <f t="shared" si="4"/>
        <v>0</v>
      </c>
      <c r="AX6" s="53">
        <f t="shared" si="4"/>
        <v>152</v>
      </c>
      <c r="AY6" s="53">
        <f t="shared" si="4"/>
        <v>7</v>
      </c>
      <c r="AZ6" s="53">
        <f t="shared" si="4"/>
        <v>654</v>
      </c>
      <c r="BA6" s="53">
        <f t="shared" si="4"/>
        <v>2466</v>
      </c>
      <c r="BB6" s="53">
        <f t="shared" si="4"/>
        <v>58</v>
      </c>
      <c r="BC6" s="53">
        <f t="shared" si="4"/>
        <v>49</v>
      </c>
      <c r="BD6" s="53">
        <f t="shared" si="4"/>
        <v>25</v>
      </c>
      <c r="BE6" s="51" t="str">
        <f>IF(BE8="-","",IF(BE8="-","【-】","【"&amp;SUBSTITUTE(TEXT(BE8,"#,##0"),"-","△")&amp;"】"))</f>
        <v>【39】</v>
      </c>
      <c r="BF6" s="52">
        <f>IF(BF8="-",NA(),BF8)</f>
        <v>-31</v>
      </c>
      <c r="BG6" s="52">
        <f t="shared" ref="BG6:BO6" si="5">IF(BG8="-",NA(),BG8)</f>
        <v>-30.8</v>
      </c>
      <c r="BH6" s="52">
        <f t="shared" si="5"/>
        <v>-3.3</v>
      </c>
      <c r="BI6" s="52">
        <f t="shared" si="5"/>
        <v>-4.5999999999999996</v>
      </c>
      <c r="BJ6" s="52">
        <f t="shared" si="5"/>
        <v>27.5</v>
      </c>
      <c r="BK6" s="52">
        <f t="shared" si="5"/>
        <v>-81</v>
      </c>
      <c r="BL6" s="52">
        <f t="shared" si="5"/>
        <v>-25.1</v>
      </c>
      <c r="BM6" s="52">
        <f t="shared" si="5"/>
        <v>-18</v>
      </c>
      <c r="BN6" s="52">
        <f t="shared" si="5"/>
        <v>-20.7</v>
      </c>
      <c r="BO6" s="52">
        <f t="shared" si="5"/>
        <v>-20</v>
      </c>
      <c r="BP6" s="49" t="str">
        <f>IF(BP8="-","",IF(BP8="-","【-】","【"&amp;SUBSTITUTE(TEXT(BP8,"#,##0.0"),"-","△")&amp;"】"))</f>
        <v>【2.0】</v>
      </c>
      <c r="BQ6" s="53">
        <f>IF(BQ8="-",NA(),BQ8)</f>
        <v>-17422</v>
      </c>
      <c r="BR6" s="53">
        <f t="shared" ref="BR6:BZ6" si="6">IF(BR8="-",NA(),BR8)</f>
        <v>-19198</v>
      </c>
      <c r="BS6" s="53">
        <f t="shared" si="6"/>
        <v>-2508</v>
      </c>
      <c r="BT6" s="53">
        <f t="shared" si="6"/>
        <v>-4015</v>
      </c>
      <c r="BU6" s="53">
        <f t="shared" si="6"/>
        <v>31769</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106</v>
      </c>
      <c r="CM6" s="51">
        <f t="shared" ref="CM6:CN6" si="7">CM8</f>
        <v>0</v>
      </c>
      <c r="CN6" s="51">
        <f t="shared" si="7"/>
        <v>0</v>
      </c>
      <c r="CO6" s="52"/>
      <c r="CP6" s="52"/>
      <c r="CQ6" s="52"/>
      <c r="CR6" s="52"/>
      <c r="CS6" s="52"/>
      <c r="CT6" s="52"/>
      <c r="CU6" s="52"/>
      <c r="CV6" s="52"/>
      <c r="CW6" s="52"/>
      <c r="CX6" s="52"/>
      <c r="CY6" s="49" t="s">
        <v>106</v>
      </c>
      <c r="CZ6" s="52">
        <f>IF(CZ8="-",NA(),CZ8)</f>
        <v>1109.5</v>
      </c>
      <c r="DA6" s="52">
        <f t="shared" ref="DA6:DI6" si="8">IF(DA8="-",NA(),DA8)</f>
        <v>648.29999999999995</v>
      </c>
      <c r="DB6" s="52">
        <f t="shared" si="8"/>
        <v>280</v>
      </c>
      <c r="DC6" s="52">
        <f t="shared" si="8"/>
        <v>97.9</v>
      </c>
      <c r="DD6" s="52">
        <f t="shared" si="8"/>
        <v>25.3</v>
      </c>
      <c r="DE6" s="52">
        <f t="shared" si="8"/>
        <v>88</v>
      </c>
      <c r="DF6" s="52">
        <f t="shared" si="8"/>
        <v>77.3</v>
      </c>
      <c r="DG6" s="52">
        <f t="shared" si="8"/>
        <v>51.8</v>
      </c>
      <c r="DH6" s="52">
        <f t="shared" si="8"/>
        <v>45.3</v>
      </c>
      <c r="DI6" s="52">
        <f t="shared" si="8"/>
        <v>30</v>
      </c>
      <c r="DJ6" s="49" t="str">
        <f>IF(DJ8="-","",IF(DJ8="-","【-】","【"&amp;SUBSTITUTE(TEXT(DJ8,"#,##0.0"),"-","△")&amp;"】"))</f>
        <v>【73.4】</v>
      </c>
      <c r="DK6" s="52">
        <f>IF(DK8="-",NA(),DK8)</f>
        <v>68.5</v>
      </c>
      <c r="DL6" s="52">
        <f t="shared" ref="DL6:DT6" si="9">IF(DL8="-",NA(),DL8)</f>
        <v>76.2</v>
      </c>
      <c r="DM6" s="52">
        <f t="shared" si="9"/>
        <v>89.1</v>
      </c>
      <c r="DN6" s="52">
        <f t="shared" si="9"/>
        <v>102.6</v>
      </c>
      <c r="DO6" s="52">
        <f t="shared" si="9"/>
        <v>132.5</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2">
      <c r="A7" s="37" t="s">
        <v>107</v>
      </c>
      <c r="B7" s="48">
        <f t="shared" ref="B7:X7" si="10">B8</f>
        <v>2024</v>
      </c>
      <c r="C7" s="48">
        <f t="shared" si="10"/>
        <v>370002</v>
      </c>
      <c r="D7" s="48">
        <f t="shared" si="10"/>
        <v>47</v>
      </c>
      <c r="E7" s="48">
        <f t="shared" si="10"/>
        <v>14</v>
      </c>
      <c r="F7" s="48">
        <f t="shared" si="10"/>
        <v>0</v>
      </c>
      <c r="G7" s="48">
        <f t="shared" si="10"/>
        <v>3</v>
      </c>
      <c r="H7" s="48" t="str">
        <f t="shared" si="10"/>
        <v>香川県</v>
      </c>
      <c r="I7" s="48" t="str">
        <f t="shared" si="10"/>
        <v>多目的広場地下駐車場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届出駐車場</v>
      </c>
      <c r="Q7" s="50" t="str">
        <f t="shared" si="10"/>
        <v>地下式</v>
      </c>
      <c r="R7" s="51">
        <f t="shared" si="10"/>
        <v>21</v>
      </c>
      <c r="S7" s="50" t="str">
        <f t="shared" si="10"/>
        <v>駅</v>
      </c>
      <c r="T7" s="50" t="str">
        <f t="shared" si="10"/>
        <v>無</v>
      </c>
      <c r="U7" s="51">
        <f t="shared" si="10"/>
        <v>14056</v>
      </c>
      <c r="V7" s="51">
        <f t="shared" si="10"/>
        <v>302</v>
      </c>
      <c r="W7" s="51">
        <f t="shared" si="10"/>
        <v>300</v>
      </c>
      <c r="X7" s="50" t="str">
        <f t="shared" si="10"/>
        <v>代行制</v>
      </c>
      <c r="Y7" s="52">
        <f>Y8</f>
        <v>27.7</v>
      </c>
      <c r="Z7" s="52">
        <f t="shared" ref="Z7:AH7" si="11">Z8</f>
        <v>29</v>
      </c>
      <c r="AA7" s="52">
        <f t="shared" si="11"/>
        <v>31</v>
      </c>
      <c r="AB7" s="52">
        <f t="shared" si="11"/>
        <v>46.6</v>
      </c>
      <c r="AC7" s="52">
        <f t="shared" si="11"/>
        <v>81.099999999999994</v>
      </c>
      <c r="AD7" s="52">
        <f t="shared" si="11"/>
        <v>111.3</v>
      </c>
      <c r="AE7" s="52">
        <f t="shared" si="11"/>
        <v>158.80000000000001</v>
      </c>
      <c r="AF7" s="52">
        <f t="shared" si="11"/>
        <v>120.9</v>
      </c>
      <c r="AG7" s="52">
        <f t="shared" si="11"/>
        <v>123.1</v>
      </c>
      <c r="AH7" s="52">
        <f t="shared" si="11"/>
        <v>116</v>
      </c>
      <c r="AI7" s="49"/>
      <c r="AJ7" s="52">
        <f>AJ8</f>
        <v>9.3000000000000007</v>
      </c>
      <c r="AK7" s="52">
        <f t="shared" ref="AK7:AS7" si="12">AK8</f>
        <v>8.8000000000000007</v>
      </c>
      <c r="AL7" s="52">
        <f t="shared" si="12"/>
        <v>71.7</v>
      </c>
      <c r="AM7" s="52">
        <f t="shared" si="12"/>
        <v>7.7</v>
      </c>
      <c r="AN7" s="52">
        <f t="shared" si="12"/>
        <v>0.8</v>
      </c>
      <c r="AO7" s="52">
        <f t="shared" si="12"/>
        <v>10.1</v>
      </c>
      <c r="AP7" s="52">
        <f t="shared" si="12"/>
        <v>8.6</v>
      </c>
      <c r="AQ7" s="52">
        <f t="shared" si="12"/>
        <v>7.6</v>
      </c>
      <c r="AR7" s="52">
        <f t="shared" si="12"/>
        <v>6.6</v>
      </c>
      <c r="AS7" s="52">
        <f t="shared" si="12"/>
        <v>5.6</v>
      </c>
      <c r="AT7" s="49"/>
      <c r="AU7" s="53">
        <f>AU8</f>
        <v>374</v>
      </c>
      <c r="AV7" s="53">
        <f t="shared" ref="AV7:BD7" si="13">AV8</f>
        <v>323</v>
      </c>
      <c r="AW7" s="53">
        <f t="shared" si="13"/>
        <v>0</v>
      </c>
      <c r="AX7" s="53">
        <f t="shared" si="13"/>
        <v>152</v>
      </c>
      <c r="AY7" s="53">
        <f t="shared" si="13"/>
        <v>7</v>
      </c>
      <c r="AZ7" s="53">
        <f t="shared" si="13"/>
        <v>654</v>
      </c>
      <c r="BA7" s="53">
        <f t="shared" si="13"/>
        <v>2466</v>
      </c>
      <c r="BB7" s="53">
        <f t="shared" si="13"/>
        <v>58</v>
      </c>
      <c r="BC7" s="53">
        <f t="shared" si="13"/>
        <v>49</v>
      </c>
      <c r="BD7" s="53">
        <f t="shared" si="13"/>
        <v>25</v>
      </c>
      <c r="BE7" s="51"/>
      <c r="BF7" s="52">
        <f>BF8</f>
        <v>-31</v>
      </c>
      <c r="BG7" s="52">
        <f t="shared" ref="BG7:BO7" si="14">BG8</f>
        <v>-30.8</v>
      </c>
      <c r="BH7" s="52">
        <f t="shared" si="14"/>
        <v>-3.3</v>
      </c>
      <c r="BI7" s="52">
        <f t="shared" si="14"/>
        <v>-4.5999999999999996</v>
      </c>
      <c r="BJ7" s="52">
        <f t="shared" si="14"/>
        <v>27.5</v>
      </c>
      <c r="BK7" s="52">
        <f t="shared" si="14"/>
        <v>-81</v>
      </c>
      <c r="BL7" s="52">
        <f t="shared" si="14"/>
        <v>-25.1</v>
      </c>
      <c r="BM7" s="52">
        <f t="shared" si="14"/>
        <v>-18</v>
      </c>
      <c r="BN7" s="52">
        <f t="shared" si="14"/>
        <v>-20.7</v>
      </c>
      <c r="BO7" s="52">
        <f t="shared" si="14"/>
        <v>-20</v>
      </c>
      <c r="BP7" s="49"/>
      <c r="BQ7" s="53">
        <f>BQ8</f>
        <v>-17422</v>
      </c>
      <c r="BR7" s="53">
        <f t="shared" ref="BR7:BZ7" si="15">BR8</f>
        <v>-19198</v>
      </c>
      <c r="BS7" s="53">
        <f t="shared" si="15"/>
        <v>-2508</v>
      </c>
      <c r="BT7" s="53">
        <f t="shared" si="15"/>
        <v>-4015</v>
      </c>
      <c r="BU7" s="53">
        <f t="shared" si="15"/>
        <v>31769</v>
      </c>
      <c r="BV7" s="53">
        <f t="shared" si="15"/>
        <v>4836</v>
      </c>
      <c r="BW7" s="53">
        <f t="shared" si="15"/>
        <v>37213</v>
      </c>
      <c r="BX7" s="53">
        <f t="shared" si="15"/>
        <v>17293</v>
      </c>
      <c r="BY7" s="53">
        <f t="shared" si="15"/>
        <v>15316</v>
      </c>
      <c r="BZ7" s="53">
        <f t="shared" si="15"/>
        <v>8831</v>
      </c>
      <c r="CA7" s="51"/>
      <c r="CB7" s="52" t="s">
        <v>108</v>
      </c>
      <c r="CC7" s="52" t="s">
        <v>108</v>
      </c>
      <c r="CD7" s="52" t="s">
        <v>108</v>
      </c>
      <c r="CE7" s="52" t="s">
        <v>108</v>
      </c>
      <c r="CF7" s="52" t="s">
        <v>108</v>
      </c>
      <c r="CG7" s="52" t="s">
        <v>108</v>
      </c>
      <c r="CH7" s="52" t="s">
        <v>108</v>
      </c>
      <c r="CI7" s="52" t="s">
        <v>108</v>
      </c>
      <c r="CJ7" s="52" t="s">
        <v>108</v>
      </c>
      <c r="CK7" s="52" t="s">
        <v>109</v>
      </c>
      <c r="CL7" s="49"/>
      <c r="CM7" s="51">
        <f>CM8</f>
        <v>0</v>
      </c>
      <c r="CN7" s="51">
        <f>CN8</f>
        <v>0</v>
      </c>
      <c r="CO7" s="52" t="s">
        <v>108</v>
      </c>
      <c r="CP7" s="52" t="s">
        <v>108</v>
      </c>
      <c r="CQ7" s="52" t="s">
        <v>108</v>
      </c>
      <c r="CR7" s="52" t="s">
        <v>108</v>
      </c>
      <c r="CS7" s="52" t="s">
        <v>108</v>
      </c>
      <c r="CT7" s="52" t="s">
        <v>108</v>
      </c>
      <c r="CU7" s="52" t="s">
        <v>108</v>
      </c>
      <c r="CV7" s="52" t="s">
        <v>108</v>
      </c>
      <c r="CW7" s="52" t="s">
        <v>108</v>
      </c>
      <c r="CX7" s="52" t="s">
        <v>106</v>
      </c>
      <c r="CY7" s="49"/>
      <c r="CZ7" s="52">
        <f>CZ8</f>
        <v>1109.5</v>
      </c>
      <c r="DA7" s="52">
        <f t="shared" ref="DA7:DI7" si="16">DA8</f>
        <v>648.29999999999995</v>
      </c>
      <c r="DB7" s="52">
        <f t="shared" si="16"/>
        <v>280</v>
      </c>
      <c r="DC7" s="52">
        <f t="shared" si="16"/>
        <v>97.9</v>
      </c>
      <c r="DD7" s="52">
        <f t="shared" si="16"/>
        <v>25.3</v>
      </c>
      <c r="DE7" s="52">
        <f t="shared" si="16"/>
        <v>88</v>
      </c>
      <c r="DF7" s="52">
        <f t="shared" si="16"/>
        <v>77.3</v>
      </c>
      <c r="DG7" s="52">
        <f t="shared" si="16"/>
        <v>51.8</v>
      </c>
      <c r="DH7" s="52">
        <f t="shared" si="16"/>
        <v>45.3</v>
      </c>
      <c r="DI7" s="52">
        <f t="shared" si="16"/>
        <v>30</v>
      </c>
      <c r="DJ7" s="49"/>
      <c r="DK7" s="52">
        <f>DK8</f>
        <v>68.5</v>
      </c>
      <c r="DL7" s="52">
        <f t="shared" ref="DL7:DT7" si="17">DL8</f>
        <v>76.2</v>
      </c>
      <c r="DM7" s="52">
        <f t="shared" si="17"/>
        <v>89.1</v>
      </c>
      <c r="DN7" s="52">
        <f t="shared" si="17"/>
        <v>102.6</v>
      </c>
      <c r="DO7" s="52">
        <f t="shared" si="17"/>
        <v>132.5</v>
      </c>
      <c r="DP7" s="52">
        <f t="shared" si="17"/>
        <v>153.80000000000001</v>
      </c>
      <c r="DQ7" s="52">
        <f t="shared" si="17"/>
        <v>163.5</v>
      </c>
      <c r="DR7" s="52">
        <f t="shared" si="17"/>
        <v>178.3</v>
      </c>
      <c r="DS7" s="52">
        <f t="shared" si="17"/>
        <v>181.9</v>
      </c>
      <c r="DT7" s="52">
        <f t="shared" si="17"/>
        <v>184.5</v>
      </c>
      <c r="DU7" s="49"/>
    </row>
    <row r="8" spans="1:125" s="54" customFormat="1" x14ac:dyDescent="0.2">
      <c r="A8" s="37"/>
      <c r="B8" s="55">
        <v>2024</v>
      </c>
      <c r="C8" s="55">
        <v>370002</v>
      </c>
      <c r="D8" s="55">
        <v>47</v>
      </c>
      <c r="E8" s="55">
        <v>14</v>
      </c>
      <c r="F8" s="55">
        <v>0</v>
      </c>
      <c r="G8" s="55">
        <v>3</v>
      </c>
      <c r="H8" s="55" t="s">
        <v>110</v>
      </c>
      <c r="I8" s="55" t="s">
        <v>111</v>
      </c>
      <c r="J8" s="55" t="s">
        <v>112</v>
      </c>
      <c r="K8" s="55" t="s">
        <v>113</v>
      </c>
      <c r="L8" s="55" t="s">
        <v>114</v>
      </c>
      <c r="M8" s="55" t="s">
        <v>115</v>
      </c>
      <c r="N8" s="55" t="s">
        <v>116</v>
      </c>
      <c r="O8" s="56" t="s">
        <v>117</v>
      </c>
      <c r="P8" s="57" t="s">
        <v>118</v>
      </c>
      <c r="Q8" s="57" t="s">
        <v>119</v>
      </c>
      <c r="R8" s="58">
        <v>21</v>
      </c>
      <c r="S8" s="57" t="s">
        <v>120</v>
      </c>
      <c r="T8" s="57" t="s">
        <v>121</v>
      </c>
      <c r="U8" s="58">
        <v>14056</v>
      </c>
      <c r="V8" s="58">
        <v>302</v>
      </c>
      <c r="W8" s="58">
        <v>300</v>
      </c>
      <c r="X8" s="57" t="s">
        <v>122</v>
      </c>
      <c r="Y8" s="59">
        <v>27.7</v>
      </c>
      <c r="Z8" s="59">
        <v>29</v>
      </c>
      <c r="AA8" s="59">
        <v>31</v>
      </c>
      <c r="AB8" s="59">
        <v>46.6</v>
      </c>
      <c r="AC8" s="59">
        <v>81.099999999999994</v>
      </c>
      <c r="AD8" s="59">
        <v>111.3</v>
      </c>
      <c r="AE8" s="59">
        <v>158.80000000000001</v>
      </c>
      <c r="AF8" s="59">
        <v>120.9</v>
      </c>
      <c r="AG8" s="59">
        <v>123.1</v>
      </c>
      <c r="AH8" s="59">
        <v>116</v>
      </c>
      <c r="AI8" s="56">
        <v>1604.7</v>
      </c>
      <c r="AJ8" s="59">
        <v>9.3000000000000007</v>
      </c>
      <c r="AK8" s="59">
        <v>8.8000000000000007</v>
      </c>
      <c r="AL8" s="59">
        <v>71.7</v>
      </c>
      <c r="AM8" s="59">
        <v>7.7</v>
      </c>
      <c r="AN8" s="59">
        <v>0.8</v>
      </c>
      <c r="AO8" s="59">
        <v>10.1</v>
      </c>
      <c r="AP8" s="59">
        <v>8.6</v>
      </c>
      <c r="AQ8" s="59">
        <v>7.6</v>
      </c>
      <c r="AR8" s="59">
        <v>6.6</v>
      </c>
      <c r="AS8" s="59">
        <v>5.6</v>
      </c>
      <c r="AT8" s="56">
        <v>3.8</v>
      </c>
      <c r="AU8" s="60">
        <v>374</v>
      </c>
      <c r="AV8" s="60">
        <v>323</v>
      </c>
      <c r="AW8" s="60">
        <v>0</v>
      </c>
      <c r="AX8" s="60">
        <v>152</v>
      </c>
      <c r="AY8" s="60">
        <v>7</v>
      </c>
      <c r="AZ8" s="60">
        <v>654</v>
      </c>
      <c r="BA8" s="60">
        <v>2466</v>
      </c>
      <c r="BB8" s="60">
        <v>58</v>
      </c>
      <c r="BC8" s="60">
        <v>49</v>
      </c>
      <c r="BD8" s="60">
        <v>25</v>
      </c>
      <c r="BE8" s="60">
        <v>39</v>
      </c>
      <c r="BF8" s="59">
        <v>-31</v>
      </c>
      <c r="BG8" s="59">
        <v>-30.8</v>
      </c>
      <c r="BH8" s="59">
        <v>-3.3</v>
      </c>
      <c r="BI8" s="59">
        <v>-4.5999999999999996</v>
      </c>
      <c r="BJ8" s="59">
        <v>27.5</v>
      </c>
      <c r="BK8" s="59">
        <v>-81</v>
      </c>
      <c r="BL8" s="59">
        <v>-25.1</v>
      </c>
      <c r="BM8" s="59">
        <v>-18</v>
      </c>
      <c r="BN8" s="59">
        <v>-20.7</v>
      </c>
      <c r="BO8" s="59">
        <v>-20</v>
      </c>
      <c r="BP8" s="56">
        <v>2</v>
      </c>
      <c r="BQ8" s="60">
        <v>-17422</v>
      </c>
      <c r="BR8" s="60">
        <v>-19198</v>
      </c>
      <c r="BS8" s="60">
        <v>-2508</v>
      </c>
      <c r="BT8" s="61">
        <v>-4015</v>
      </c>
      <c r="BU8" s="61">
        <v>31769</v>
      </c>
      <c r="BV8" s="60">
        <v>4836</v>
      </c>
      <c r="BW8" s="60">
        <v>37213</v>
      </c>
      <c r="BX8" s="60">
        <v>17293</v>
      </c>
      <c r="BY8" s="60">
        <v>15316</v>
      </c>
      <c r="BZ8" s="60">
        <v>8831</v>
      </c>
      <c r="CA8" s="58">
        <v>10905</v>
      </c>
      <c r="CB8" s="59" t="s">
        <v>114</v>
      </c>
      <c r="CC8" s="59" t="s">
        <v>114</v>
      </c>
      <c r="CD8" s="59" t="s">
        <v>114</v>
      </c>
      <c r="CE8" s="59" t="s">
        <v>114</v>
      </c>
      <c r="CF8" s="59" t="s">
        <v>114</v>
      </c>
      <c r="CG8" s="59" t="s">
        <v>114</v>
      </c>
      <c r="CH8" s="59" t="s">
        <v>114</v>
      </c>
      <c r="CI8" s="59" t="s">
        <v>114</v>
      </c>
      <c r="CJ8" s="59" t="s">
        <v>114</v>
      </c>
      <c r="CK8" s="59" t="s">
        <v>114</v>
      </c>
      <c r="CL8" s="56" t="s">
        <v>114</v>
      </c>
      <c r="CM8" s="58">
        <v>0</v>
      </c>
      <c r="CN8" s="58">
        <v>0</v>
      </c>
      <c r="CO8" s="59" t="s">
        <v>114</v>
      </c>
      <c r="CP8" s="59" t="s">
        <v>114</v>
      </c>
      <c r="CQ8" s="59" t="s">
        <v>114</v>
      </c>
      <c r="CR8" s="59" t="s">
        <v>114</v>
      </c>
      <c r="CS8" s="59" t="s">
        <v>114</v>
      </c>
      <c r="CT8" s="59" t="s">
        <v>114</v>
      </c>
      <c r="CU8" s="59" t="s">
        <v>114</v>
      </c>
      <c r="CV8" s="59" t="s">
        <v>114</v>
      </c>
      <c r="CW8" s="59" t="s">
        <v>114</v>
      </c>
      <c r="CX8" s="59" t="s">
        <v>114</v>
      </c>
      <c r="CY8" s="56" t="s">
        <v>114</v>
      </c>
      <c r="CZ8" s="59">
        <v>1109.5</v>
      </c>
      <c r="DA8" s="59">
        <v>648.29999999999995</v>
      </c>
      <c r="DB8" s="59">
        <v>280</v>
      </c>
      <c r="DC8" s="59">
        <v>97.9</v>
      </c>
      <c r="DD8" s="59">
        <v>25.3</v>
      </c>
      <c r="DE8" s="59">
        <v>88</v>
      </c>
      <c r="DF8" s="59">
        <v>77.3</v>
      </c>
      <c r="DG8" s="59">
        <v>51.8</v>
      </c>
      <c r="DH8" s="59">
        <v>45.3</v>
      </c>
      <c r="DI8" s="59">
        <v>30</v>
      </c>
      <c r="DJ8" s="56">
        <v>73.400000000000006</v>
      </c>
      <c r="DK8" s="59">
        <v>68.5</v>
      </c>
      <c r="DL8" s="59">
        <v>76.2</v>
      </c>
      <c r="DM8" s="59">
        <v>89.1</v>
      </c>
      <c r="DN8" s="59">
        <v>102.6</v>
      </c>
      <c r="DO8" s="59">
        <v>132.5</v>
      </c>
      <c r="DP8" s="59">
        <v>153.80000000000001</v>
      </c>
      <c r="DQ8" s="59">
        <v>163.5</v>
      </c>
      <c r="DR8" s="59">
        <v>178.3</v>
      </c>
      <c r="DS8" s="59">
        <v>181.9</v>
      </c>
      <c r="DT8" s="59">
        <v>184.5</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6F29401-4765-484E-93E3-D2361B508467}"/>
</file>

<file path=customXml/itemProps2.xml><?xml version="1.0" encoding="utf-8"?>
<ds:datastoreItem xmlns:ds="http://schemas.openxmlformats.org/officeDocument/2006/customXml" ds:itemID="{AE4CEE57-D04A-4442-A5AF-8C0F70D6258B}"/>
</file>

<file path=customXml/itemProps3.xml><?xml version="1.0" encoding="utf-8"?>
<ds:datastoreItem xmlns:ds="http://schemas.openxmlformats.org/officeDocument/2006/customXml" ds:itemID="{C4557013-8EFB-454F-A4C1-676E206317A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2025-12-12T09:32:51Z</dcterms:created>
  <dcterms:modified xsi:type="dcterms:W3CDTF">2026-01-21T02:27:41Z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