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t8_kobayashi_soumu_go_jp/Documents/ドキュメント/【経営比較分析表】2024_011002_46_010/"/>
    </mc:Choice>
  </mc:AlternateContent>
  <xr:revisionPtr revIDLastSave="3" documentId="11_295CFED1FDD66FE62BBA094039FCD5453D1C515E" xr6:coauthVersionLast="47" xr6:coauthVersionMax="47" xr10:uidLastSave="{A1F47ABA-58FB-4CB8-9127-AE83EEDAA515}"/>
  <workbookProtection workbookAlgorithmName="SHA-512" workbookHashValue="4bDDUTv9bR7jAhU7aeqY7f75eY49F1YxIGBmm3WojYjkkeKytXNIZpKmPC8s6dBeVOKu1yqRWy5ehQs9P5aeyA==" workbookSaltValue="c0kt8eo5jR9pnBX0pbMXqg==" workbookSpinCount="100000" lockStructure="1"/>
  <bookViews>
    <workbookView xWindow="-110" yWindow="-110" windowWidth="19420" windowHeight="11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AT8" i="4" s="1"/>
  <c r="R6" i="5"/>
  <c r="Q6" i="5"/>
  <c r="W10" i="4" s="1"/>
  <c r="P6" i="5"/>
  <c r="P10" i="4" s="1"/>
  <c r="O6" i="5"/>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I85" i="4"/>
  <c r="H85" i="4"/>
  <c r="BB10" i="4"/>
  <c r="I10" i="4"/>
  <c r="B10" i="4"/>
  <c r="AL8" i="4"/>
  <c r="AD8" i="4"/>
  <c r="W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<sst xmlns="http://schemas.openxmlformats.org/spreadsheetml/2006/main" count="228" uniqueCount="113">
  <si>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</si>
  <si>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</si>
  <si>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</si>
  <si>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</si>
  <si>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</si>
  <si>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</si>
  <si>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</si>
  <si>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</si>
  <si>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</si>
  <si>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</si>
  <si>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</si>
  <si>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</si>
  <si>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</si>
  <si>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</si>
  <si>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</si>
  <si>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</si>
  <si>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</si>
  <si>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</si>
  <si>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</si>
  <si>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</si>
  <si>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</si>
  <si>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</si>
  <si>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</si>
  <si>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</si>
  <si>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</si>
  <si>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</si>
  <si>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</si>
  <si>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</si>
  <si>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</si>
  <si>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</si>
  <si>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</si>
  <si>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</si>
  <si>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</si>
  <si>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</si>
  <si>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</si>
  <si>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</si>
  <si>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</si>
  <si>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</si>
  <si>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</si>
  <si>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</si>
  <si>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</si>
  <si>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</si>
  <si>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</si>
  <si>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</si>
  <si>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</si>
  <si>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</si>
  <si>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</si>
  <si>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</si>
  <si>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</si>
  <si>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</si>
  <si>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</si>
  <si>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</si>
  <si>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</si>
  <si>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</si>
  <si>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</si>
  <si>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</si>
  <si>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</si>
  <si>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</si>
  <si>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</si>
  <si>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</si>
  <si>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</si>
  <si>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</si>
  <si>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</si>
  <si>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</si>
  <si>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</si>
  <si>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</si>
  <si>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</si>
  <si>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</si>
  <si>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</si>
  <si>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</si>
  <si>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</si>
  <si>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</si>
  <si>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</si>
  <si>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</si>
  <si>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</si>
  <si>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</si>
  <si>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</si>
  <si>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</si>
  <si>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</si>
  <si>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</si>
  <si>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</si>
  <si>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</si>
  <si>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</si>
  <si>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</si>
  <si>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</si>
  <si>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</si>
  <si>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</si>
  <si>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</si>
  <si>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</si>
  <si>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</si>
  <si>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</si>
  <si>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</si>
  <si>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</si>
  <si>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札幌市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</si>
  <si>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</si>
  <si>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</si>
  <si>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</si>
  <si>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</si>
  <si>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</si>
  <si>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</si>
  <si>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</si>
  <si>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</si>
  <si>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</si>
  <si>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</si>
  <si>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</si>
  <si>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</si>
  <si>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</si>
  <si>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</si>
  <si>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</si>
  <si>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</si>
  <si>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①経常収支比率は、費用の削減を進めてきたため、安定して100％を上回っている。
②累積欠損金は発生していない。
③流動比率は、現金預金の減少などにより類似団体平均値を下回ったものの、100％を上回っており、一年以内に支払うべき債務に対する支払能力に問題はない。
④企業債残高対給水収益比率については、企業債借入額の抑制や繰上償還に努めてきたことから、平成12年度のピーク時以降、企業債残高は減り続けており、類似団体平均値を下回っている。
⑤料金回収率は、安定して100％を上回っており、給水に係る費用は給水収益（水道料金収入）のみで賄うことができている。
⑥給水原価は、企業債借入の抑制や借入利率が低い状況にあることによって支払利息が減少してきたことに加え、業務の見直しや効率化により費用削減に努めたこと等から、数値は類似団体平均値を下回っている。
⑦施設利用率は、令和４年度の認可変更により一日配水能力が減量となったことで増加しており、令和６年度は同程度で推移している。
⑧有収率は、漏水防止作業の効果等により90％以上で推移している。</t>
    <phoneticPr fontId="4"/>
  </si>
  <si>
    <t>①有形固定資産減価償却率は、類似団体平均値よりも高く、施設等の老朽化が進行している。
②本市では、これまで漏水リスクの高い経年管を計画的に更新してきたため、管路経年化率は平均値を下回っている。一方で、1980年代に年間100㎞以上布設した管路が次々と法定耐用年数を迎えることから、今後も管路経年化率は増加していくことが想定される。そのため、引き続き漏水リスクの高い管路などを計画的に更新することで、管路の健全性を保っていく。
③配水管の更新については、本市の主要事業として、事業量を平準化しながら計画的に進めてきた。令和６年度は、管路更新のための事業費が年々増加傾向にあることや、大規模な施設整備を行ったことにより、更新率は低下しているが、事業目標としていた更新延長を達成した。今後も、財政状況を踏まえた計画的な配水管の更新を進めていく。</t>
    <phoneticPr fontId="4"/>
  </si>
  <si>
    <t>企業債借入の抑制による支払利息の削減等、経費縮減の取り組みにより、給水原価は類似団体平均以下であり、経常収支比率、料金回収率は平均よりも高い水準にある。また、累積欠損金も発生しておらず、経営の健全性は良好な状態にある。
　一方、有形固定資産減価償却率、管路経年化率からは、水道施設の老朽化の進行が読み取れる。
　今後、人口減少に伴い、水の使用量は減少傾向で推移していくものと予想されるため、収入の大部分を占める給水収益も同様に減少していくことが見込まれる。また、施設の経年劣化に伴う大規模更新や耐震化事業の実施により、今後も費用は高い水準で推移することが見込まれる。
　このような厳しい経営環境の中でも施設規模の見直しや延命化等の工夫により支出を抑え、健全財政の維持と更新財源の確保の両立を図ることで、安全安定給水を維持できるよう努めていく。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</si>
</sst>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1.36</c:v>
                </c:pt>
                <c:pt idx="1">
                  <c:v>1.26</c:v>
                </c:pt>
                <c:pt idx="2">
                  <c:v>1.19</c:v>
                </c:pt>
                <c:pt idx="3">
                  <c:v>1.1299999999999999</c:v>
                </c:pt>
                <c:pt idx="4">
                  <c:v>0.85</c:v>
                </c:pt>
              </c:numCache>
            </c:numRef>
          </c:val>
          <c:extLst>
            <c:ext xmlns:c16="http://schemas.microsoft.com/office/drawing/2014/chart" uri="{C3380CC4-5D6E-409C-BE32-E72D297353CC}">
              <c16:uniqueId val="{00000000-F76A-4913-838E-0E68075E83B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0.97</c:v>
                </c:pt>
                <c:pt idx="2">
                  <c:v>1</c:v>
                </c:pt>
                <c:pt idx="3">
                  <c:v>0.91</c:v>
                </c:pt>
                <c:pt idx="4">
                  <c:v>0.86</c:v>
                </c:pt>
              </c:numCache>
            </c:numRef>
          </c:val>
          <c:smooth val="0"/>
          <c:extLst>
            <c:ext xmlns:c16="http://schemas.microsoft.com/office/drawing/2014/chart" uri="{C3380CC4-5D6E-409C-BE32-E72D297353CC}">
              <c16:uniqueId val="{00000001-F76A-4913-838E-0E68075E83B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63.21</c:v>
                </c:pt>
                <c:pt idx="1">
                  <c:v>62.98</c:v>
                </c:pt>
                <c:pt idx="2">
                  <c:v>74.11</c:v>
                </c:pt>
                <c:pt idx="3">
                  <c:v>74.67</c:v>
                </c:pt>
                <c:pt idx="4">
                  <c:v>74.97</c:v>
                </c:pt>
              </c:numCache>
            </c:numRef>
          </c:val>
          <c:extLst>
            <c:ext xmlns:c16="http://schemas.microsoft.com/office/drawing/2014/chart" uri="{C3380CC4-5D6E-409C-BE32-E72D297353CC}">
              <c16:uniqueId val="{00000000-D8A7-409E-B4E6-5ADA8F5C25F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59.37</c:v>
                </c:pt>
                <c:pt idx="1">
                  <c:v>58.84</c:v>
                </c:pt>
                <c:pt idx="2">
                  <c:v>58.91</c:v>
                </c:pt>
                <c:pt idx="3">
                  <c:v>58.89</c:v>
                </c:pt>
                <c:pt idx="4">
                  <c:v>59.38</c:v>
                </c:pt>
              </c:numCache>
            </c:numRef>
          </c:val>
          <c:smooth val="0"/>
          <c:extLst>
            <c:ext xmlns:c16="http://schemas.microsoft.com/office/drawing/2014/chart" uri="{C3380CC4-5D6E-409C-BE32-E72D297353CC}">
              <c16:uniqueId val="{00000001-D8A7-409E-B4E6-5ADA8F5C25F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93.56</c:v>
                </c:pt>
                <c:pt idx="1">
                  <c:v>93.94</c:v>
                </c:pt>
                <c:pt idx="2">
                  <c:v>93.49</c:v>
                </c:pt>
                <c:pt idx="3">
                  <c:v>93.7</c:v>
                </c:pt>
                <c:pt idx="4">
                  <c:v>93.53</c:v>
                </c:pt>
              </c:numCache>
            </c:numRef>
          </c:val>
          <c:extLst>
            <c:ext xmlns:c16="http://schemas.microsoft.com/office/drawing/2014/chart" uri="{C3380CC4-5D6E-409C-BE32-E72D297353CC}">
              <c16:uniqueId val="{00000000-F0D4-4D2D-897B-17D2FA01421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93.68</c:v>
                </c:pt>
                <c:pt idx="1">
                  <c:v>94.13</c:v>
                </c:pt>
                <c:pt idx="2">
                  <c:v>93.84</c:v>
                </c:pt>
                <c:pt idx="3">
                  <c:v>93.56</c:v>
                </c:pt>
                <c:pt idx="4">
                  <c:v>93.7</c:v>
                </c:pt>
              </c:numCache>
            </c:numRef>
          </c:val>
          <c:smooth val="0"/>
          <c:extLst>
            <c:ext xmlns:c16="http://schemas.microsoft.com/office/drawing/2014/chart" uri="{C3380CC4-5D6E-409C-BE32-E72D297353CC}">
              <c16:uniqueId val="{00000001-F0D4-4D2D-897B-17D2FA01421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128.38999999999999</c:v>
                </c:pt>
                <c:pt idx="1">
                  <c:v>127.94</c:v>
                </c:pt>
                <c:pt idx="2">
                  <c:v>125.9</c:v>
                </c:pt>
                <c:pt idx="3">
                  <c:v>128.16999999999999</c:v>
                </c:pt>
                <c:pt idx="4">
                  <c:v>125.39</c:v>
                </c:pt>
              </c:numCache>
            </c:numRef>
          </c:val>
          <c:extLst>
            <c:ext xmlns:c16="http://schemas.microsoft.com/office/drawing/2014/chart" uri="{C3380CC4-5D6E-409C-BE32-E72D297353CC}">
              <c16:uniqueId val="{00000000-ACE2-4EBC-B422-391923C9C3F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108.59</c:v>
                </c:pt>
                <c:pt idx="1">
                  <c:v>110.89</c:v>
                </c:pt>
                <c:pt idx="2">
                  <c:v>107.97</c:v>
                </c:pt>
                <c:pt idx="3">
                  <c:v>106.75</c:v>
                </c:pt>
                <c:pt idx="4">
                  <c:v>106.39</c:v>
                </c:pt>
              </c:numCache>
            </c:numRef>
          </c:val>
          <c:smooth val="0"/>
          <c:extLst>
            <c:ext xmlns:c16="http://schemas.microsoft.com/office/drawing/2014/chart" uri="{C3380CC4-5D6E-409C-BE32-E72D297353CC}">
              <c16:uniqueId val="{00000001-ACE2-4EBC-B422-391923C9C3F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54.5</c:v>
                </c:pt>
                <c:pt idx="1">
                  <c:v>55.17</c:v>
                </c:pt>
                <c:pt idx="2">
                  <c:v>55.45</c:v>
                </c:pt>
                <c:pt idx="3">
                  <c:v>55.92</c:v>
                </c:pt>
                <c:pt idx="4">
                  <c:v>56.72</c:v>
                </c:pt>
              </c:numCache>
            </c:numRef>
          </c:val>
          <c:extLst>
            <c:ext xmlns:c16="http://schemas.microsoft.com/office/drawing/2014/chart" uri="{C3380CC4-5D6E-409C-BE32-E72D297353CC}">
              <c16:uniqueId val="{00000000-2023-400B-A9C4-923240A709C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50.32</c:v>
                </c:pt>
                <c:pt idx="1">
                  <c:v>50.93</c:v>
                </c:pt>
                <c:pt idx="2">
                  <c:v>51.24</c:v>
                </c:pt>
                <c:pt idx="3">
                  <c:v>51.59</c:v>
                </c:pt>
                <c:pt idx="4">
                  <c:v>51.71</c:v>
                </c:pt>
              </c:numCache>
            </c:numRef>
          </c:val>
          <c:smooth val="0"/>
          <c:extLst>
            <c:ext xmlns:c16="http://schemas.microsoft.com/office/drawing/2014/chart" uri="{C3380CC4-5D6E-409C-BE32-E72D297353CC}">
              <c16:uniqueId val="{00000001-2023-400B-A9C4-923240A709C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15.27</c:v>
                </c:pt>
                <c:pt idx="1">
                  <c:v>16.739999999999998</c:v>
                </c:pt>
                <c:pt idx="2">
                  <c:v>18.09</c:v>
                </c:pt>
                <c:pt idx="3">
                  <c:v>20.63</c:v>
                </c:pt>
                <c:pt idx="4">
                  <c:v>23.21</c:v>
                </c:pt>
              </c:numCache>
            </c:numRef>
          </c:val>
          <c:extLst>
            <c:ext xmlns:c16="http://schemas.microsoft.com/office/drawing/2014/chart" uri="{C3380CC4-5D6E-409C-BE32-E72D297353CC}">
              <c16:uniqueId val="{00000000-F934-4738-8CFF-96A97010F58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24.26</c:v>
                </c:pt>
                <c:pt idx="1">
                  <c:v>25.55</c:v>
                </c:pt>
                <c:pt idx="2">
                  <c:v>26.73</c:v>
                </c:pt>
                <c:pt idx="3">
                  <c:v>28.09</c:v>
                </c:pt>
                <c:pt idx="4">
                  <c:v>29.51</c:v>
                </c:pt>
              </c:numCache>
            </c:numRef>
          </c:val>
          <c:smooth val="0"/>
          <c:extLst>
            <c:ext xmlns:c16="http://schemas.microsoft.com/office/drawing/2014/chart" uri="{C3380CC4-5D6E-409C-BE32-E72D297353CC}">
              <c16:uniqueId val="{00000001-F934-4738-8CFF-96A97010F58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06-4259-BA2C-D7137E2C635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606-4259-BA2C-D7137E2C635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176.58</c:v>
                </c:pt>
                <c:pt idx="1">
                  <c:v>174.47</c:v>
                </c:pt>
                <c:pt idx="2">
                  <c:v>174.47</c:v>
                </c:pt>
                <c:pt idx="3">
                  <c:v>150.11000000000001</c:v>
                </c:pt>
                <c:pt idx="4">
                  <c:v>140.22999999999999</c:v>
                </c:pt>
              </c:numCache>
            </c:numRef>
          </c:val>
          <c:extLst>
            <c:ext xmlns:c16="http://schemas.microsoft.com/office/drawing/2014/chart" uri="{C3380CC4-5D6E-409C-BE32-E72D297353CC}">
              <c16:uniqueId val="{00000000-F0E4-4C3A-B55B-A02CE877AAA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170.76</c:v>
                </c:pt>
                <c:pt idx="1">
                  <c:v>169.11</c:v>
                </c:pt>
                <c:pt idx="2">
                  <c:v>157.01</c:v>
                </c:pt>
                <c:pt idx="3">
                  <c:v>147.65</c:v>
                </c:pt>
                <c:pt idx="4">
                  <c:v>150.03</c:v>
                </c:pt>
              </c:numCache>
            </c:numRef>
          </c:val>
          <c:smooth val="0"/>
          <c:extLst>
            <c:ext xmlns:c16="http://schemas.microsoft.com/office/drawing/2014/chart" uri="{C3380CC4-5D6E-409C-BE32-E72D297353CC}">
              <c16:uniqueId val="{00000001-F0E4-4C3A-B55B-A02CE877AAA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160.91999999999999</c:v>
                </c:pt>
                <c:pt idx="1">
                  <c:v>149.08000000000001</c:v>
                </c:pt>
                <c:pt idx="2">
                  <c:v>152.03</c:v>
                </c:pt>
                <c:pt idx="3">
                  <c:v>133.69</c:v>
                </c:pt>
                <c:pt idx="4">
                  <c:v>129.75</c:v>
                </c:pt>
              </c:numCache>
            </c:numRef>
          </c:val>
          <c:extLst>
            <c:ext xmlns:c16="http://schemas.microsoft.com/office/drawing/2014/chart" uri="{C3380CC4-5D6E-409C-BE32-E72D297353CC}">
              <c16:uniqueId val="{00000000-641B-4D4F-9D4B-565779B293F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200.12</c:v>
                </c:pt>
                <c:pt idx="1">
                  <c:v>194.42</c:v>
                </c:pt>
                <c:pt idx="2">
                  <c:v>195.5</c:v>
                </c:pt>
                <c:pt idx="3">
                  <c:v>195.64</c:v>
                </c:pt>
                <c:pt idx="4">
                  <c:v>199.14</c:v>
                </c:pt>
              </c:numCache>
            </c:numRef>
          </c:val>
          <c:smooth val="0"/>
          <c:extLst>
            <c:ext xmlns:c16="http://schemas.microsoft.com/office/drawing/2014/chart" uri="{C3380CC4-5D6E-409C-BE32-E72D297353CC}">
              <c16:uniqueId val="{00000001-641B-4D4F-9D4B-565779B293F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123.83</c:v>
                </c:pt>
                <c:pt idx="1">
                  <c:v>122.86</c:v>
                </c:pt>
                <c:pt idx="2">
                  <c:v>111.53</c:v>
                </c:pt>
                <c:pt idx="3">
                  <c:v>122.5</c:v>
                </c:pt>
                <c:pt idx="4">
                  <c:v>117.71</c:v>
                </c:pt>
              </c:numCache>
            </c:numRef>
          </c:val>
          <c:extLst>
            <c:ext xmlns:c16="http://schemas.microsoft.com/office/drawing/2014/chart" uri="{C3380CC4-5D6E-409C-BE32-E72D297353CC}">
              <c16:uniqueId val="{00000000-878A-47A6-8DC7-BA0F333708D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98.26</c:v>
                </c:pt>
                <c:pt idx="1">
                  <c:v>100.4</c:v>
                </c:pt>
                <c:pt idx="2">
                  <c:v>96.51</c:v>
                </c:pt>
                <c:pt idx="3">
                  <c:v>95.29</c:v>
                </c:pt>
                <c:pt idx="4">
                  <c:v>95.27</c:v>
                </c:pt>
              </c:numCache>
            </c:numRef>
          </c:val>
          <c:smooth val="0"/>
          <c:extLst>
            <c:ext xmlns:c16="http://schemas.microsoft.com/office/drawing/2014/chart" uri="{C3380CC4-5D6E-409C-BE32-E72D297353CC}">
              <c16:uniqueId val="{00000001-878A-47A6-8DC7-BA0F333708D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167.6</c:v>
                </c:pt>
                <c:pt idx="1">
                  <c:v>168.84</c:v>
                </c:pt>
                <c:pt idx="2">
                  <c:v>175.43</c:v>
                </c:pt>
                <c:pt idx="3">
                  <c:v>172.25</c:v>
                </c:pt>
                <c:pt idx="4">
                  <c:v>180.28</c:v>
                </c:pt>
              </c:numCache>
            </c:numRef>
          </c:val>
          <c:extLst>
            <c:ext xmlns:c16="http://schemas.microsoft.com/office/drawing/2014/chart" uri="{C3380CC4-5D6E-409C-BE32-E72D297353CC}">
              <c16:uniqueId val="{00000000-DD5E-4780-89D6-2182785F17E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172.33</c:v>
                </c:pt>
                <c:pt idx="1">
                  <c:v>172.8</c:v>
                </c:pt>
                <c:pt idx="2">
                  <c:v>180.94</c:v>
                </c:pt>
                <c:pt idx="3">
                  <c:v>186.56</c:v>
                </c:pt>
                <c:pt idx="4">
                  <c:v>189.6</c:v>
                </c:pt>
              </c:numCache>
            </c:numRef>
          </c:val>
          <c:smooth val="0"/>
          <c:extLst>
            <c:ext xmlns:c16="http://schemas.microsoft.com/office/drawing/2014/chart" uri="{C3380CC4-5D6E-409C-BE32-E72D297353CC}">
              <c16:uniqueId val="{00000001-DD5E-4780-89D6-2182785F17E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5" zoomScaleNormal="55" workbookViewId="0">
      <selection activeCell="B2" sqref="B2:BZ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北海道　札幌市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政令市等</v>
      </c>
      <c r="X8" s="75"/>
      <c r="Y8" s="75"/>
      <c r="Z8" s="75"/>
      <c r="AA8" s="75"/>
      <c r="AB8" s="75"/>
      <c r="AC8" s="75"/>
      <c r="AD8" s="75" t="str">
        <f>データ!$M$6</f>
        <v>自治体職員</v>
      </c>
      <c r="AE8" s="75"/>
      <c r="AF8" s="75"/>
      <c r="AG8" s="75"/>
      <c r="AH8" s="75"/>
      <c r="AI8" s="75"/>
      <c r="AJ8" s="75"/>
      <c r="AK8" s="2"/>
      <c r="AL8" s="58">
        <f>データ!$R$6</f>
        <v>1955678</v>
      </c>
      <c r="AM8" s="58"/>
      <c r="AN8" s="58"/>
      <c r="AO8" s="58"/>
      <c r="AP8" s="58"/>
      <c r="AQ8" s="58"/>
      <c r="AR8" s="58"/>
      <c r="AS8" s="58"/>
      <c r="AT8" s="55">
        <f>データ!$S$6</f>
        <v>1121.26</v>
      </c>
      <c r="AU8" s="56"/>
      <c r="AV8" s="56"/>
      <c r="AW8" s="56"/>
      <c r="AX8" s="56"/>
      <c r="AY8" s="56"/>
      <c r="AZ8" s="56"/>
      <c r="BA8" s="56"/>
      <c r="BB8" s="45">
        <f>データ!$T$6</f>
        <v>1744.18</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82.83</v>
      </c>
      <c r="J10" s="56"/>
      <c r="K10" s="56"/>
      <c r="L10" s="56"/>
      <c r="M10" s="56"/>
      <c r="N10" s="56"/>
      <c r="O10" s="57"/>
      <c r="P10" s="45">
        <f>データ!$P$6</f>
        <v>100.25</v>
      </c>
      <c r="Q10" s="45"/>
      <c r="R10" s="45"/>
      <c r="S10" s="45"/>
      <c r="T10" s="45"/>
      <c r="U10" s="45"/>
      <c r="V10" s="45"/>
      <c r="W10" s="58">
        <f>データ!$Q$6</f>
        <v>3652</v>
      </c>
      <c r="X10" s="58"/>
      <c r="Y10" s="58"/>
      <c r="Z10" s="58"/>
      <c r="AA10" s="58"/>
      <c r="AB10" s="58"/>
      <c r="AC10" s="58"/>
      <c r="AD10" s="2"/>
      <c r="AE10" s="2"/>
      <c r="AF10" s="2"/>
      <c r="AG10" s="2"/>
      <c r="AH10" s="2"/>
      <c r="AI10" s="2"/>
      <c r="AJ10" s="2"/>
      <c r="AK10" s="2"/>
      <c r="AL10" s="58">
        <f>データ!$U$6</f>
        <v>1958037</v>
      </c>
      <c r="AM10" s="58"/>
      <c r="AN10" s="58"/>
      <c r="AO10" s="58"/>
      <c r="AP10" s="58"/>
      <c r="AQ10" s="58"/>
      <c r="AR10" s="58"/>
      <c r="AS10" s="58"/>
      <c r="AT10" s="55">
        <f>データ!$V$6</f>
        <v>335.2</v>
      </c>
      <c r="AU10" s="56"/>
      <c r="AV10" s="56"/>
      <c r="AW10" s="56"/>
      <c r="AX10" s="56"/>
      <c r="AY10" s="56"/>
      <c r="AZ10" s="56"/>
      <c r="BA10" s="56"/>
      <c r="BB10" s="45">
        <f>データ!$W$6</f>
        <v>5841.4</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GHOxy0o/m03pgdPJnKv6QP1zJLVeWqlBeM/udzGD55sBMuZnQa4uO0E6Aem4GAc4dv2sP/bcHAEt6y8lIEKA==" saltValue="yovSaU3HmApc9kH0KqURJ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11002</v>
      </c>
      <c r="D6" s="20">
        <f t="shared" si="3"/>
        <v>46</v>
      </c>
      <c r="E6" s="20">
        <f t="shared" si="3"/>
        <v>1</v>
      </c>
      <c r="F6" s="20">
        <f t="shared" si="3"/>
        <v>0</v>
      </c>
      <c r="G6" s="20">
        <f t="shared" si="3"/>
        <v>1</v>
      </c>
      <c r="H6" s="20" t="str">
        <f t="shared" si="3"/>
        <v>北海道　札幌市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82.83</v>
      </c>
      <c r="P6" s="21">
        <f t="shared" si="3"/>
        <v>100.25</v>
      </c>
      <c r="Q6" s="21">
        <f t="shared" si="3"/>
        <v>3652</v>
      </c>
      <c r="R6" s="21">
        <f t="shared" si="3"/>
        <v>1955678</v>
      </c>
      <c r="S6" s="21">
        <f t="shared" si="3"/>
        <v>1121.26</v>
      </c>
      <c r="T6" s="21">
        <f t="shared" si="3"/>
        <v>1744.18</v>
      </c>
      <c r="U6" s="21">
        <f t="shared" si="3"/>
        <v>1958037</v>
      </c>
      <c r="V6" s="21">
        <f t="shared" si="3"/>
        <v>335.2</v>
      </c>
      <c r="W6" s="21">
        <f t="shared" si="3"/>
        <v>5841.4</v>
      </c>
      <c r="X6" s="22">
        <f>IF(X7="",NA(),X7)</f>
        <v>128.38999999999999</v>
      </c>
      <c r="Y6" s="22">
        <f t="shared" ref="Y6:AG6" si="4">IF(Y7="",NA(),Y7)</f>
        <v>127.94</v>
      </c>
      <c r="Z6" s="22">
        <f t="shared" si="4"/>
        <v>125.9</v>
      </c>
      <c r="AA6" s="22">
        <f t="shared" si="4"/>
        <v>128.16999999999999</v>
      </c>
      <c r="AB6" s="22">
        <f t="shared" si="4"/>
        <v>125.39</v>
      </c>
      <c r="AC6" s="22">
        <f t="shared" si="4"/>
        <v>108.59</v>
      </c>
      <c r="AD6" s="22">
        <f t="shared" si="4"/>
        <v>110.89</v>
      </c>
      <c r="AE6" s="22">
        <f t="shared" si="4"/>
        <v>107.97</v>
      </c>
      <c r="AF6" s="22">
        <f t="shared" si="4"/>
        <v>106.75</v>
      </c>
      <c r="AG6" s="22">
        <f t="shared" si="4"/>
        <v>106.39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176.58</v>
      </c>
      <c r="AU6" s="22">
        <f t="shared" ref="AU6:BC6" si="6">IF(AU7="",NA(),AU7)</f>
        <v>174.47</v>
      </c>
      <c r="AV6" s="22">
        <f t="shared" si="6"/>
        <v>174.47</v>
      </c>
      <c r="AW6" s="22">
        <f t="shared" si="6"/>
        <v>150.11000000000001</v>
      </c>
      <c r="AX6" s="22">
        <f t="shared" si="6"/>
        <v>140.22999999999999</v>
      </c>
      <c r="AY6" s="22">
        <f t="shared" si="6"/>
        <v>170.76</v>
      </c>
      <c r="AZ6" s="22">
        <f t="shared" si="6"/>
        <v>169.11</v>
      </c>
      <c r="BA6" s="22">
        <f t="shared" si="6"/>
        <v>157.01</v>
      </c>
      <c r="BB6" s="22">
        <f t="shared" si="6"/>
        <v>147.65</v>
      </c>
      <c r="BC6" s="22">
        <f t="shared" si="6"/>
        <v>150.03</v>
      </c>
      <c r="BD6" s="21" t="str">
        <f>IF(BD7="","",IF(BD7="-","【-】","【"&amp;SUBSTITUTE(TEXT(BD7,"#,##0.00"),"-","△")&amp;"】"))</f>
        <v>【239.69】</v>
      </c>
      <c r="BE6" s="22">
        <f>IF(BE7="",NA(),BE7)</f>
        <v>160.91999999999999</v>
      </c>
      <c r="BF6" s="22">
        <f t="shared" ref="BF6:BN6" si="7">IF(BF7="",NA(),BF7)</f>
        <v>149.08000000000001</v>
      </c>
      <c r="BG6" s="22">
        <f t="shared" si="7"/>
        <v>152.03</v>
      </c>
      <c r="BH6" s="22">
        <f t="shared" si="7"/>
        <v>133.69</v>
      </c>
      <c r="BI6" s="22">
        <f t="shared" si="7"/>
        <v>129.75</v>
      </c>
      <c r="BJ6" s="22">
        <f t="shared" si="7"/>
        <v>200.12</v>
      </c>
      <c r="BK6" s="22">
        <f t="shared" si="7"/>
        <v>194.42</v>
      </c>
      <c r="BL6" s="22">
        <f t="shared" si="7"/>
        <v>195.5</v>
      </c>
      <c r="BM6" s="22">
        <f t="shared" si="7"/>
        <v>195.64</v>
      </c>
      <c r="BN6" s="22">
        <f t="shared" si="7"/>
        <v>199.14</v>
      </c>
      <c r="BO6" s="21" t="str">
        <f>IF(BO7="","",IF(BO7="-","【-】","【"&amp;SUBSTITUTE(TEXT(BO7,"#,##0.00"),"-","△")&amp;"】"))</f>
        <v>【264.86】</v>
      </c>
      <c r="BP6" s="22">
        <f>IF(BP7="",NA(),BP7)</f>
        <v>123.83</v>
      </c>
      <c r="BQ6" s="22">
        <f t="shared" ref="BQ6:BY6" si="8">IF(BQ7="",NA(),BQ7)</f>
        <v>122.86</v>
      </c>
      <c r="BR6" s="22">
        <f t="shared" si="8"/>
        <v>111.53</v>
      </c>
      <c r="BS6" s="22">
        <f t="shared" si="8"/>
        <v>122.5</v>
      </c>
      <c r="BT6" s="22">
        <f t="shared" si="8"/>
        <v>117.71</v>
      </c>
      <c r="BU6" s="22">
        <f t="shared" si="8"/>
        <v>98.26</v>
      </c>
      <c r="BV6" s="22">
        <f t="shared" si="8"/>
        <v>100.4</v>
      </c>
      <c r="BW6" s="22">
        <f t="shared" si="8"/>
        <v>96.51</v>
      </c>
      <c r="BX6" s="22">
        <f t="shared" si="8"/>
        <v>95.29</v>
      </c>
      <c r="BY6" s="22">
        <f t="shared" si="8"/>
        <v>95.27</v>
      </c>
      <c r="BZ6" s="21" t="str">
        <f>IF(BZ7="","",IF(BZ7="-","【-】","【"&amp;SUBSTITUTE(TEXT(BZ7,"#,##0.00"),"-","△")&amp;"】"))</f>
        <v>【97.59】</v>
      </c>
      <c r="CA6" s="22">
        <f>IF(CA7="",NA(),CA7)</f>
        <v>167.6</v>
      </c>
      <c r="CB6" s="22">
        <f t="shared" ref="CB6:CJ6" si="9">IF(CB7="",NA(),CB7)</f>
        <v>168.84</v>
      </c>
      <c r="CC6" s="22">
        <f t="shared" si="9"/>
        <v>175.43</v>
      </c>
      <c r="CD6" s="22">
        <f t="shared" si="9"/>
        <v>172.25</v>
      </c>
      <c r="CE6" s="22">
        <f t="shared" si="9"/>
        <v>180.28</v>
      </c>
      <c r="CF6" s="22">
        <f t="shared" si="9"/>
        <v>172.33</v>
      </c>
      <c r="CG6" s="22">
        <f t="shared" si="9"/>
        <v>172.8</v>
      </c>
      <c r="CH6" s="22">
        <f t="shared" si="9"/>
        <v>180.94</v>
      </c>
      <c r="CI6" s="22">
        <f t="shared" si="9"/>
        <v>186.56</v>
      </c>
      <c r="CJ6" s="22">
        <f t="shared" si="9"/>
        <v>189.6</v>
      </c>
      <c r="CK6" s="21" t="str">
        <f>IF(CK7="","",IF(CK7="-","【-】","【"&amp;SUBSTITUTE(TEXT(CK7,"#,##0.00"),"-","△")&amp;"】"))</f>
        <v>【181.66】</v>
      </c>
      <c r="CL6" s="22">
        <f>IF(CL7="",NA(),CL7)</f>
        <v>63.21</v>
      </c>
      <c r="CM6" s="22">
        <f t="shared" ref="CM6:CU6" si="10">IF(CM7="",NA(),CM7)</f>
        <v>62.98</v>
      </c>
      <c r="CN6" s="22">
        <f t="shared" si="10"/>
        <v>74.11</v>
      </c>
      <c r="CO6" s="22">
        <f t="shared" si="10"/>
        <v>74.67</v>
      </c>
      <c r="CP6" s="22">
        <f t="shared" si="10"/>
        <v>74.97</v>
      </c>
      <c r="CQ6" s="22">
        <f t="shared" si="10"/>
        <v>59.37</v>
      </c>
      <c r="CR6" s="22">
        <f t="shared" si="10"/>
        <v>58.84</v>
      </c>
      <c r="CS6" s="22">
        <f t="shared" si="10"/>
        <v>58.91</v>
      </c>
      <c r="CT6" s="22">
        <f t="shared" si="10"/>
        <v>58.89</v>
      </c>
      <c r="CU6" s="22">
        <f t="shared" si="10"/>
        <v>59.38</v>
      </c>
      <c r="CV6" s="21" t="str">
        <f>IF(CV7="","",IF(CV7="-","【-】","【"&amp;SUBSTITUTE(TEXT(CV7,"#,##0.00"),"-","△")&amp;"】"))</f>
        <v>【60.21】</v>
      </c>
      <c r="CW6" s="22">
        <f>IF(CW7="",NA(),CW7)</f>
        <v>93.56</v>
      </c>
      <c r="CX6" s="22">
        <f t="shared" ref="CX6:DF6" si="11">IF(CX7="",NA(),CX7)</f>
        <v>93.94</v>
      </c>
      <c r="CY6" s="22">
        <f t="shared" si="11"/>
        <v>93.49</v>
      </c>
      <c r="CZ6" s="22">
        <f t="shared" si="11"/>
        <v>93.7</v>
      </c>
      <c r="DA6" s="22">
        <f t="shared" si="11"/>
        <v>93.53</v>
      </c>
      <c r="DB6" s="22">
        <f t="shared" si="11"/>
        <v>93.68</v>
      </c>
      <c r="DC6" s="22">
        <f t="shared" si="11"/>
        <v>94.13</v>
      </c>
      <c r="DD6" s="22">
        <f t="shared" si="11"/>
        <v>93.84</v>
      </c>
      <c r="DE6" s="22">
        <f t="shared" si="11"/>
        <v>93.56</v>
      </c>
      <c r="DF6" s="22">
        <f t="shared" si="11"/>
        <v>93.7</v>
      </c>
      <c r="DG6" s="21" t="str">
        <f>IF(DG7="","",IF(DG7="-","【-】","【"&amp;SUBSTITUTE(TEXT(DG7,"#,##0.00"),"-","△")&amp;"】"))</f>
        <v>【89.21】</v>
      </c>
      <c r="DH6" s="22">
        <f>IF(DH7="",NA(),DH7)</f>
        <v>54.5</v>
      </c>
      <c r="DI6" s="22">
        <f t="shared" ref="DI6:DQ6" si="12">IF(DI7="",NA(),DI7)</f>
        <v>55.17</v>
      </c>
      <c r="DJ6" s="22">
        <f t="shared" si="12"/>
        <v>55.45</v>
      </c>
      <c r="DK6" s="22">
        <f t="shared" si="12"/>
        <v>55.92</v>
      </c>
      <c r="DL6" s="22">
        <f t="shared" si="12"/>
        <v>56.72</v>
      </c>
      <c r="DM6" s="22">
        <f t="shared" si="12"/>
        <v>50.32</v>
      </c>
      <c r="DN6" s="22">
        <f t="shared" si="12"/>
        <v>50.93</v>
      </c>
      <c r="DO6" s="22">
        <f t="shared" si="12"/>
        <v>51.24</v>
      </c>
      <c r="DP6" s="22">
        <f t="shared" si="12"/>
        <v>51.59</v>
      </c>
      <c r="DQ6" s="22">
        <f t="shared" si="12"/>
        <v>51.71</v>
      </c>
      <c r="DR6" s="21" t="str">
        <f>IF(DR7="","",IF(DR7="-","【-】","【"&amp;SUBSTITUTE(TEXT(DR7,"#,##0.00"),"-","△")&amp;"】"))</f>
        <v>【52.41】</v>
      </c>
      <c r="DS6" s="22">
        <f>IF(DS7="",NA(),DS7)</f>
        <v>15.27</v>
      </c>
      <c r="DT6" s="22">
        <f t="shared" ref="DT6:EB6" si="13">IF(DT7="",NA(),DT7)</f>
        <v>16.739999999999998</v>
      </c>
      <c r="DU6" s="22">
        <f t="shared" si="13"/>
        <v>18.09</v>
      </c>
      <c r="DV6" s="22">
        <f t="shared" si="13"/>
        <v>20.63</v>
      </c>
      <c r="DW6" s="22">
        <f t="shared" si="13"/>
        <v>23.21</v>
      </c>
      <c r="DX6" s="22">
        <f t="shared" si="13"/>
        <v>24.26</v>
      </c>
      <c r="DY6" s="22">
        <f t="shared" si="13"/>
        <v>25.55</v>
      </c>
      <c r="DZ6" s="22">
        <f t="shared" si="13"/>
        <v>26.73</v>
      </c>
      <c r="EA6" s="22">
        <f t="shared" si="13"/>
        <v>28.09</v>
      </c>
      <c r="EB6" s="22">
        <f t="shared" si="13"/>
        <v>29.51</v>
      </c>
      <c r="EC6" s="21" t="str">
        <f>IF(EC7="","",IF(EC7="-","【-】","【"&amp;SUBSTITUTE(TEXT(EC7,"#,##0.00"),"-","△")&amp;"】"))</f>
        <v>【26.78】</v>
      </c>
      <c r="ED6" s="22">
        <f>IF(ED7="",NA(),ED7)</f>
        <v>1.36</v>
      </c>
      <c r="EE6" s="22">
        <f t="shared" ref="EE6:EM6" si="14">IF(EE7="",NA(),EE7)</f>
        <v>1.26</v>
      </c>
      <c r="EF6" s="22">
        <f t="shared" si="14"/>
        <v>1.19</v>
      </c>
      <c r="EG6" s="22">
        <f t="shared" si="14"/>
        <v>1.1299999999999999</v>
      </c>
      <c r="EH6" s="22">
        <f t="shared" si="14"/>
        <v>0.85</v>
      </c>
      <c r="EI6" s="22">
        <f t="shared" si="14"/>
        <v>0.99</v>
      </c>
      <c r="EJ6" s="22">
        <f t="shared" si="14"/>
        <v>0.97</v>
      </c>
      <c r="EK6" s="22">
        <f t="shared" si="14"/>
        <v>1</v>
      </c>
      <c r="EL6" s="22">
        <f t="shared" si="14"/>
        <v>0.91</v>
      </c>
      <c r="EM6" s="22">
        <f t="shared" si="14"/>
        <v>0.86</v>
      </c>
      <c r="EN6" s="21" t="str">
        <f>IF(EN7="","",IF(EN7="-","【-】","【"&amp;SUBSTITUTE(TEXT(EN7,"#,##0.00"),"-","△")&amp;"】"))</f>
        <v>【0.59】</v>
      </c>
    </row>
    <row r="7" spans="1:144" s="23" customFormat="1" x14ac:dyDescent="0.2">
      <c r="A7" s="15"/>
      <c r="B7" s="24">
        <v>2024</v>
      </c>
      <c r="C7" s="24">
        <v>11002</v>
      </c>
      <c r="D7" s="24">
        <v>46</v>
      </c>
      <c r="E7" s="24">
        <v>1</v>
      </c>
      <c r="F7" s="24">
        <v>0</v>
      </c>
      <c r="G7" s="24">
        <v>1</v>
      </c>
      <c r="H7" s="24" t="s">
        <v>93</v>
      </c>
      <c r="I7" s="24" t="s">
        <v>94</v>
      </c>
      <c r="J7" s="24" t="s">
        <v>95</v>
      </c>
      <c r="K7" s="24" t="s">
        <v>96</v>
      </c>
      <c r="L7" s="24" t="s">
        <v>97</v>
      </c>
      <c r="M7" s="24" t="s">
        <v>98</v>
      </c>
      <c r="N7" s="25" t="s">
        <v>99</v>
      </c>
      <c r="O7" s="25">
        <v>82.83</v>
      </c>
      <c r="P7" s="25">
        <v>100.25</v>
      </c>
      <c r="Q7" s="25">
        <v>3652</v>
      </c>
      <c r="R7" s="25">
        <v>1955678</v>
      </c>
      <c r="S7" s="25">
        <v>1121.26</v>
      </c>
      <c r="T7" s="25">
        <v>1744.18</v>
      </c>
      <c r="U7" s="25">
        <v>1958037</v>
      </c>
      <c r="V7" s="25">
        <v>335.2</v>
      </c>
      <c r="W7" s="25">
        <v>5841.4</v>
      </c>
      <c r="X7" s="25">
        <v>128.38999999999999</v>
      </c>
      <c r="Y7" s="25">
        <v>127.94</v>
      </c>
      <c r="Z7" s="25">
        <v>125.9</v>
      </c>
      <c r="AA7" s="25">
        <v>128.16999999999999</v>
      </c>
      <c r="AB7" s="25">
        <v>125.39</v>
      </c>
      <c r="AC7" s="25">
        <v>108.59</v>
      </c>
      <c r="AD7" s="25">
        <v>110.89</v>
      </c>
      <c r="AE7" s="25">
        <v>107.97</v>
      </c>
      <c r="AF7" s="25">
        <v>106.75</v>
      </c>
      <c r="AG7" s="25">
        <v>106.39</v>
      </c>
      <c r="AH7" s="25">
        <v>107.26</v>
      </c>
      <c r="AI7" s="25">
        <v>0</v>
      </c>
      <c r="AJ7" s="25">
        <v>0</v>
      </c>
      <c r="AK7" s="25">
        <v>0</v>
      </c>
      <c r="AL7" s="25">
        <v>0</v>
      </c>
      <c r="AM7" s="25">
        <v>0</v>
      </c>
      <c r="AN7" s="25">
        <v>0</v>
      </c>
      <c r="AO7" s="25">
        <v>0</v>
      </c>
      <c r="AP7" s="25">
        <v>0</v>
      </c>
      <c r="AQ7" s="25">
        <v>0</v>
      </c>
      <c r="AR7" s="25">
        <v>0</v>
      </c>
      <c r="AS7" s="25">
        <v>1.61</v>
      </c>
      <c r="AT7" s="25">
        <v>176.58</v>
      </c>
      <c r="AU7" s="25">
        <v>174.47</v>
      </c>
      <c r="AV7" s="25">
        <v>174.47</v>
      </c>
      <c r="AW7" s="25">
        <v>150.11000000000001</v>
      </c>
      <c r="AX7" s="25">
        <v>140.22999999999999</v>
      </c>
      <c r="AY7" s="25">
        <v>170.76</v>
      </c>
      <c r="AZ7" s="25">
        <v>169.11</v>
      </c>
      <c r="BA7" s="25">
        <v>157.01</v>
      </c>
      <c r="BB7" s="25">
        <v>147.65</v>
      </c>
      <c r="BC7" s="25">
        <v>150.03</v>
      </c>
      <c r="BD7" s="25">
        <v>239.69</v>
      </c>
      <c r="BE7" s="25">
        <v>160.91999999999999</v>
      </c>
      <c r="BF7" s="25">
        <v>149.08000000000001</v>
      </c>
      <c r="BG7" s="25">
        <v>152.03</v>
      </c>
      <c r="BH7" s="25">
        <v>133.69</v>
      </c>
      <c r="BI7" s="25">
        <v>129.75</v>
      </c>
      <c r="BJ7" s="25">
        <v>200.12</v>
      </c>
      <c r="BK7" s="25">
        <v>194.42</v>
      </c>
      <c r="BL7" s="25">
        <v>195.5</v>
      </c>
      <c r="BM7" s="25">
        <v>195.64</v>
      </c>
      <c r="BN7" s="25">
        <v>199.14</v>
      </c>
      <c r="BO7" s="25">
        <v>264.86</v>
      </c>
      <c r="BP7" s="25">
        <v>123.83</v>
      </c>
      <c r="BQ7" s="25">
        <v>122.86</v>
      </c>
      <c r="BR7" s="25">
        <v>111.53</v>
      </c>
      <c r="BS7" s="25">
        <v>122.5</v>
      </c>
      <c r="BT7" s="25">
        <v>117.71</v>
      </c>
      <c r="BU7" s="25">
        <v>98.26</v>
      </c>
      <c r="BV7" s="25">
        <v>100.4</v>
      </c>
      <c r="BW7" s="25">
        <v>96.51</v>
      </c>
      <c r="BX7" s="25">
        <v>95.29</v>
      </c>
      <c r="BY7" s="25">
        <v>95.27</v>
      </c>
      <c r="BZ7" s="25">
        <v>97.59</v>
      </c>
      <c r="CA7" s="25">
        <v>167.6</v>
      </c>
      <c r="CB7" s="25">
        <v>168.84</v>
      </c>
      <c r="CC7" s="25">
        <v>175.43</v>
      </c>
      <c r="CD7" s="25">
        <v>172.25</v>
      </c>
      <c r="CE7" s="25">
        <v>180.28</v>
      </c>
      <c r="CF7" s="25">
        <v>172.33</v>
      </c>
      <c r="CG7" s="25">
        <v>172.8</v>
      </c>
      <c r="CH7" s="25">
        <v>180.94</v>
      </c>
      <c r="CI7" s="25">
        <v>186.56</v>
      </c>
      <c r="CJ7" s="25">
        <v>189.6</v>
      </c>
      <c r="CK7" s="25">
        <v>181.66</v>
      </c>
      <c r="CL7" s="25">
        <v>63.21</v>
      </c>
      <c r="CM7" s="25">
        <v>62.98</v>
      </c>
      <c r="CN7" s="25">
        <v>74.11</v>
      </c>
      <c r="CO7" s="25">
        <v>74.67</v>
      </c>
      <c r="CP7" s="25">
        <v>74.97</v>
      </c>
      <c r="CQ7" s="25">
        <v>59.37</v>
      </c>
      <c r="CR7" s="25">
        <v>58.84</v>
      </c>
      <c r="CS7" s="25">
        <v>58.91</v>
      </c>
      <c r="CT7" s="25">
        <v>58.89</v>
      </c>
      <c r="CU7" s="25">
        <v>59.38</v>
      </c>
      <c r="CV7" s="25">
        <v>60.21</v>
      </c>
      <c r="CW7" s="25">
        <v>93.56</v>
      </c>
      <c r="CX7" s="25">
        <v>93.94</v>
      </c>
      <c r="CY7" s="25">
        <v>93.49</v>
      </c>
      <c r="CZ7" s="25">
        <v>93.7</v>
      </c>
      <c r="DA7" s="25">
        <v>93.53</v>
      </c>
      <c r="DB7" s="25">
        <v>93.68</v>
      </c>
      <c r="DC7" s="25">
        <v>94.13</v>
      </c>
      <c r="DD7" s="25">
        <v>93.84</v>
      </c>
      <c r="DE7" s="25">
        <v>93.56</v>
      </c>
      <c r="DF7" s="25">
        <v>93.7</v>
      </c>
      <c r="DG7" s="25">
        <v>89.21</v>
      </c>
      <c r="DH7" s="25">
        <v>54.5</v>
      </c>
      <c r="DI7" s="25">
        <v>55.17</v>
      </c>
      <c r="DJ7" s="25">
        <v>55.45</v>
      </c>
      <c r="DK7" s="25">
        <v>55.92</v>
      </c>
      <c r="DL7" s="25">
        <v>56.72</v>
      </c>
      <c r="DM7" s="25">
        <v>50.32</v>
      </c>
      <c r="DN7" s="25">
        <v>50.93</v>
      </c>
      <c r="DO7" s="25">
        <v>51.24</v>
      </c>
      <c r="DP7" s="25">
        <v>51.59</v>
      </c>
      <c r="DQ7" s="25">
        <v>51.71</v>
      </c>
      <c r="DR7" s="25">
        <v>52.41</v>
      </c>
      <c r="DS7" s="25">
        <v>15.27</v>
      </c>
      <c r="DT7" s="25">
        <v>16.739999999999998</v>
      </c>
      <c r="DU7" s="25">
        <v>18.09</v>
      </c>
      <c r="DV7" s="25">
        <v>20.63</v>
      </c>
      <c r="DW7" s="25">
        <v>23.21</v>
      </c>
      <c r="DX7" s="25">
        <v>24.26</v>
      </c>
      <c r="DY7" s="25">
        <v>25.55</v>
      </c>
      <c r="DZ7" s="25">
        <v>26.73</v>
      </c>
      <c r="EA7" s="25">
        <v>28.09</v>
      </c>
      <c r="EB7" s="25">
        <v>29.51</v>
      </c>
      <c r="EC7" s="25">
        <v>26.78</v>
      </c>
      <c r="ED7" s="25">
        <v>1.36</v>
      </c>
      <c r="EE7" s="25">
        <v>1.26</v>
      </c>
      <c r="EF7" s="25">
        <v>1.19</v>
      </c>
      <c r="EG7" s="25">
        <v>1.1299999999999999</v>
      </c>
      <c r="EH7" s="25">
        <v>0.85</v>
      </c>
      <c r="EI7" s="25">
        <v>0.99</v>
      </c>
      <c r="EJ7" s="25">
        <v>0.97</v>
      </c>
      <c r="EK7" s="25">
        <v>1</v>
      </c>
      <c r="EL7" s="25">
        <v>0.91</v>
      </c>
      <c r="EM7" s="25">
        <v>0.86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C408C0F-4F7F-4DB3-A53E-E78D680D41F5}"/>
</file>

<file path=customXml/itemProps2.xml><?xml version="1.0" encoding="utf-8"?>
<ds:datastoreItem xmlns:ds="http://schemas.openxmlformats.org/officeDocument/2006/customXml" ds:itemID="{427E5692-6DD1-40E3-9F63-02A02A365DA9}"/>
</file>

<file path=customXml/itemProps3.xml><?xml version="1.0" encoding="utf-8"?>
<ds:datastoreItem xmlns:ds="http://schemas.openxmlformats.org/officeDocument/2006/customXml" ds:itemID="{54D92476-1EFD-4702-84C2-BD63EEC4286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2025-12-12T09:08:44Z</dcterms:created>
  <dcterms:modified xsi:type="dcterms:W3CDTF">2026-02-04T01:15:00Z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