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esui-sf11\04 経営管理部 内部文書\03 財務課 内部文書\99_NEWSネット未移行分\02 経理係 内部文書\13庶務\11.決算統計\R6\11_経営分析\05_回答\"/>
    </mc:Choice>
  </mc:AlternateContent>
  <xr:revisionPtr revIDLastSave="0" documentId="13_ncr:1_{45FB1F38-08AF-412C-8947-F3388ED36EF8}" xr6:coauthVersionLast="47" xr6:coauthVersionMax="47" xr10:uidLastSave="{00000000-0000-0000-0000-000000000000}"/>
  <workbookProtection workbookAlgorithmName="SHA-512" workbookHashValue="dXJyjuBtl/QlYm1AMMe4dUwme32oYWU3l7bb2YRVhLj2+psXk0Z4T1BohrV9C96hc5sJEe/HkBZdD+IkJPVVHA==" workbookSaltValue="mF4vs93lJjhy+MYrgR6HS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<sst xmlns="http://schemas.openxmlformats.org/spreadsheetml/2006/main" count="231" uniqueCount="115">
  <si>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</si>
  <si>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</si>
  <si>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</si>
  <si>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</si>
  <si>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</si>
  <si>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</si>
  <si>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</si>
  <si>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</si>
  <si>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</si>
  <si>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</si>
  <si>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</si>
  <si>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</si>
  <si>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</si>
  <si>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</si>
  <si>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</si>
  <si>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</si>
  <si>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</si>
  <si>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</si>
  <si>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</si>
  <si>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</si>
  <si>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</si>
  <si>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</si>
  <si>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</si>
  <si>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</si>
  <si>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</si>
  <si>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</si>
  <si>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</si>
  <si>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</si>
  <si>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</si>
  <si>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</si>
  <si>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</si>
  <si>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</si>
  <si>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</si>
  <si>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</si>
  <si>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</si>
  <si>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</si>
  <si>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</si>
  <si>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</si>
  <si>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</si>
  <si>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</si>
  <si>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</si>
  <si>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</si>
  <si>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</si>
  <si>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</si>
  <si>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</si>
  <si>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</si>
  <si>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</si>
  <si>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</si>
  <si>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</si>
  <si>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</si>
  <si>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</si>
  <si>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</si>
  <si>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</si>
  <si>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</si>
  <si>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</si>
  <si>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</si>
  <si>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</si>
  <si>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</si>
  <si>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</si>
  <si>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</si>
  <si>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</si>
  <si>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</si>
  <si>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</si>
  <si>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</si>
  <si>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</si>
  <si>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</si>
  <si>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</si>
  <si>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</si>
  <si>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</si>
  <si>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</si>
  <si>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</si>
  <si>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</si>
  <si>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</si>
  <si>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</si>
  <si>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</si>
  <si>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</si>
  <si>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</si>
  <si>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</si>
  <si>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</si>
  <si>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</si>
  <si>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</si>
  <si>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</si>
  <si>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</si>
  <si>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</si>
  <si>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</si>
  <si>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</si>
  <si>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</si>
  <si>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</si>
  <si>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</si>
  <si>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</si>
  <si>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</si>
  <si>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</si>
  <si>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</si>
  <si>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</si>
  <si>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</si>
  <si>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札幌市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</si>
  <si>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</si>
  <si>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</si>
  <si>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</si>
  <si>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</si>
  <si>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</si>
  <si>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</si>
  <si>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</si>
  <si>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</si>
  <si>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</si>
  <si>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</si>
  <si>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</si>
  <si>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</si>
  <si>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</si>
  <si>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</si>
  <si>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</si>
  <si>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</si>
  <si>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①の有形固定資産減価償却率は、類似団体平均値と比べて高くなっているが、これは下水道施設（特に機械・電気設備）の延命化を図っていることによるものである。
　②の管渠老朽化率は、類似団体平均値と比べて高くなっているが、これは昭和40年代から50年代にかけて集中的に下水道の整備を進めたことで、そのときに整備した管渠が標準耐用年数を迎えていることによるものであり、管渠老朽化率は今後更に高くなっていく見込みである。
　③の管渠改善率は、類似団体平均値と比べて低くなっているが、管渠の老朽化に対しては、今後も可能な限り延命化を図り、効率的かつ計画的に改築等を進めていく必要がある。</t>
    <rPh sb="99" eb="100">
      <t>タカ</t>
    </rPh>
    <rPh sb="154" eb="156">
      <t>カンキョ</t>
    </rPh>
    <rPh sb="187" eb="189">
      <t>コンゴ</t>
    </rPh>
    <rPh sb="189" eb="190">
      <t>サラ</t>
    </rPh>
    <rPh sb="243" eb="244">
      <t>タイ</t>
    </rPh>
    <phoneticPr fontId="4"/>
  </si>
  <si>
    <t>　本市下水道事業は、令和３年度から７年度を計画期間とする「札幌市下水道事業中期経営プラン2025」に基づき、事業を計画的に進めるとともに、安定した経営に努めてきた。
　しかし、近年の下水道施設の老朽化や物価高騰などにより、財政収支は厳しさを増しており、経営の健全性・効率性などの指標は悪化してきている。
　このような状況を受けて、本市下水道事業は令和８年10月に下水道使用料を改定する予定である。この改定により増収を図り、経営指標は徐々に改善されていく見込みである。
　また、令和８年度から16年度までの９年間の事業計画と財政計画を定めた「札幌市下水道ビジョン」の策定も現在進めており、今後はこの計画に基づき、事業を計画的に進めるとともに、持続可能な財政運営を行っていく。</t>
    <rPh sb="1" eb="3">
      <t>ホンシ</t>
    </rPh>
    <rPh sb="3" eb="6">
      <t>ゲスイドウ</t>
    </rPh>
    <rPh sb="6" eb="8">
      <t>ジギョウ</t>
    </rPh>
    <rPh sb="10" eb="12">
      <t>レイワ</t>
    </rPh>
    <rPh sb="13" eb="15">
      <t>ネンド</t>
    </rPh>
    <rPh sb="18" eb="20">
      <t>ネンド</t>
    </rPh>
    <rPh sb="21" eb="23">
      <t>ケイカク</t>
    </rPh>
    <rPh sb="23" eb="25">
      <t>キカン</t>
    </rPh>
    <rPh sb="29" eb="32">
      <t>サッポロシ</t>
    </rPh>
    <rPh sb="32" eb="35">
      <t>ゲスイドウ</t>
    </rPh>
    <rPh sb="35" eb="37">
      <t>ジギョウ</t>
    </rPh>
    <rPh sb="37" eb="39">
      <t>チュウキ</t>
    </rPh>
    <rPh sb="39" eb="41">
      <t>ケイエイ</t>
    </rPh>
    <rPh sb="50" eb="51">
      <t>モト</t>
    </rPh>
    <rPh sb="88" eb="90">
      <t>キンネン</t>
    </rPh>
    <rPh sb="91" eb="94">
      <t>ゲスイドウ</t>
    </rPh>
    <rPh sb="94" eb="96">
      <t>シセツ</t>
    </rPh>
    <rPh sb="97" eb="100">
      <t>ロウキュウカ</t>
    </rPh>
    <rPh sb="111" eb="113">
      <t>ザイセイ</t>
    </rPh>
    <rPh sb="113" eb="115">
      <t>シュウシ</t>
    </rPh>
    <rPh sb="116" eb="117">
      <t>キビ</t>
    </rPh>
    <rPh sb="120" eb="121">
      <t>マ</t>
    </rPh>
    <rPh sb="126" eb="128">
      <t>ケイエイ</t>
    </rPh>
    <rPh sb="129" eb="132">
      <t>ケンゼンセイ</t>
    </rPh>
    <rPh sb="133" eb="136">
      <t>コウリツセイ</t>
    </rPh>
    <rPh sb="139" eb="141">
      <t>シヒョウ</t>
    </rPh>
    <rPh sb="142" eb="144">
      <t>アッカ</t>
    </rPh>
    <rPh sb="158" eb="160">
      <t>ジョウキョウ</t>
    </rPh>
    <rPh sb="161" eb="162">
      <t>ウ</t>
    </rPh>
    <rPh sb="192" eb="194">
      <t>ヨテイ</t>
    </rPh>
    <rPh sb="200" eb="202">
      <t>カイテイ</t>
    </rPh>
    <rPh sb="205" eb="207">
      <t>ゾウシュウ</t>
    </rPh>
    <rPh sb="208" eb="209">
      <t>ハカ</t>
    </rPh>
    <rPh sb="211" eb="213">
      <t>ケイエイ</t>
    </rPh>
    <rPh sb="216" eb="218">
      <t>ジョジョ</t>
    </rPh>
    <rPh sb="238" eb="240">
      <t>レイワ</t>
    </rPh>
    <rPh sb="241" eb="243">
      <t>ネンド</t>
    </rPh>
    <rPh sb="247" eb="249">
      <t>ネンド</t>
    </rPh>
    <rPh sb="253" eb="255">
      <t>ネンカン</t>
    </rPh>
    <rPh sb="256" eb="258">
      <t>ジギョウ</t>
    </rPh>
    <rPh sb="258" eb="260">
      <t>ケイカク</t>
    </rPh>
    <rPh sb="261" eb="263">
      <t>ザイセイ</t>
    </rPh>
    <rPh sb="263" eb="265">
      <t>ケイカク</t>
    </rPh>
    <rPh sb="266" eb="267">
      <t>サダ</t>
    </rPh>
    <rPh sb="282" eb="284">
      <t>サクテイ</t>
    </rPh>
    <rPh sb="287" eb="288">
      <t>スス</t>
    </rPh>
    <rPh sb="293" eb="295">
      <t>コンゴ</t>
    </rPh>
    <rPh sb="298" eb="300">
      <t>ケイカク</t>
    </rPh>
    <rPh sb="301" eb="302">
      <t>モト</t>
    </rPh>
    <rPh sb="327" eb="329">
      <t>ウンエイ</t>
    </rPh>
    <rPh sb="330" eb="331">
      <t>オコナ</t>
    </rPh>
    <phoneticPr fontId="4"/>
  </si>
  <si>
    <t>　近年、人口減少や節水意識の高まりにより、下水道使用料はおおむね横ばいの状況である。
　その一方で、下水道施設の老朽化の進行や物価高騰のあおりを受けて、①経常収支比率は100％を下回り、当年度の純損失を補填する利益剰余金がなかったことから、②累積欠損金比率は0.89％となった。
　また、⑤経費回収率は依然100％を下回っている状況であり、汚水処理費が増加したことで令和６年度は減少した。
　これらの経営指標を改善させるには、計画的な修繕と施設の長寿命化を図り、経営の健全性・効率化に努めていく必要がある。
　なお、③流動比率は依然100％を下回りほぼ横ばいで推移している。流動負債の半分以上は翌年度に償還する企業債であり、この企業債を流動負債から除くと流動比率は約137％となり、前年度の138％と比較すると、支払能力はほぼ変わっていないといえる。</t>
    <rPh sb="1" eb="3">
      <t>キンネン</t>
    </rPh>
    <rPh sb="4" eb="8">
      <t>ジンコウゲンショウ</t>
    </rPh>
    <rPh sb="9" eb="11">
      <t>セッスイ</t>
    </rPh>
    <rPh sb="11" eb="13">
      <t>イシキ</t>
    </rPh>
    <rPh sb="14" eb="15">
      <t>タカ</t>
    </rPh>
    <rPh sb="21" eb="27">
      <t>ゲスイドウシヨウリョウ</t>
    </rPh>
    <rPh sb="183" eb="185">
      <t>レイワ</t>
    </rPh>
    <rPh sb="186" eb="188">
      <t>ネンド</t>
    </rPh>
    <rPh sb="189" eb="191">
      <t>ゲンショウ</t>
    </rPh>
    <rPh sb="200" eb="202">
      <t>ケイエイ</t>
    </rPh>
    <rPh sb="202" eb="204">
      <t>シヒョウ</t>
    </rPh>
    <rPh sb="205" eb="207">
      <t>カイゼン</t>
    </rPh>
    <rPh sb="234" eb="237">
      <t>ケンゼンセイ</t>
    </rPh>
    <rPh sb="341" eb="344">
      <t>ゼンネンド</t>
    </rPh>
    <rPh sb="350" eb="352">
      <t>ヒカク</t>
    </rPh>
    <rPh sb="356" eb="360">
      <t>シハライノウリョク</t>
    </rPh>
    <rPh sb="363" eb="36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</si>
</sst>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0.32</c:v>
                </c:pt>
                <c:pt idx="1">
                  <c:v>0.42</c:v>
                </c:pt>
                <c:pt idx="2">
                  <c:v>0.42</c:v>
                </c:pt>
                <c:pt idx="3">
                  <c:v>0.3</c:v>
                </c:pt>
                <c:pt idx="4">
                  <c:v>0.32</c:v>
                </c:pt>
              </c:numCache>
            </c:numRef>
          </c:val>
          <c:extLst>
            <c:ext xmlns:c16="http://schemas.microsoft.com/office/drawing/2014/chart" uri="{C3380CC4-5D6E-409C-BE32-E72D297353CC}">
              <c16:uniqueId val="{00000000-4836-4965-B2E2-8FE9CD0F06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4836-4965-B2E2-8FE9CD0F06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63.16</c:v>
                </c:pt>
                <c:pt idx="1">
                  <c:v>65.209999999999994</c:v>
                </c:pt>
                <c:pt idx="2">
                  <c:v>67.06</c:v>
                </c:pt>
                <c:pt idx="3">
                  <c:v>67.790000000000006</c:v>
                </c:pt>
                <c:pt idx="4">
                  <c:v>68.52</c:v>
                </c:pt>
              </c:numCache>
            </c:numRef>
          </c:val>
          <c:extLst>
            <c:ext xmlns:c16="http://schemas.microsoft.com/office/drawing/2014/chart" uri="{C3380CC4-5D6E-409C-BE32-E72D297353CC}">
              <c16:uniqueId val="{00000000-8A56-4F84-ACCE-FB3566E27E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8A56-4F84-ACCE-FB3566E27E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99.95</c:v>
                </c:pt>
                <c:pt idx="1">
                  <c:v>99.95</c:v>
                </c:pt>
                <c:pt idx="2">
                  <c:v>99.95</c:v>
                </c:pt>
                <c:pt idx="3">
                  <c:v>99.96</c:v>
                </c:pt>
                <c:pt idx="4">
                  <c:v>99.97</c:v>
                </c:pt>
              </c:numCache>
            </c:numRef>
          </c:val>
          <c:extLst>
            <c:ext xmlns:c16="http://schemas.microsoft.com/office/drawing/2014/chart" uri="{C3380CC4-5D6E-409C-BE32-E72D297353CC}">
              <c16:uniqueId val="{00000000-F44B-4681-9C81-D7345223B4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F44B-4681-9C81-D7345223B4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c:v>
                </c:pt>
                <c:pt idx="1">
                  <c:v>105.6</c:v>
                </c:pt>
                <c:pt idx="2">
                  <c:v>101.19</c:v>
                </c:pt>
                <c:pt idx="3">
                  <c:v>100.72</c:v>
                </c:pt>
                <c:pt idx="4">
                  <c:v>99.34</c:v>
                </c:pt>
              </c:numCache>
            </c:numRef>
          </c:val>
          <c:extLst>
            <c:ext xmlns:c16="http://schemas.microsoft.com/office/drawing/2014/chart" uri="{C3380CC4-5D6E-409C-BE32-E72D297353CC}">
              <c16:uniqueId val="{00000000-C4EC-4D37-8B53-0429310A8C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C4EC-4D37-8B53-0429310A8C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56.32</c:v>
                </c:pt>
                <c:pt idx="1">
                  <c:v>56.75</c:v>
                </c:pt>
                <c:pt idx="2">
                  <c:v>57.81</c:v>
                </c:pt>
                <c:pt idx="3">
                  <c:v>58.65</c:v>
                </c:pt>
                <c:pt idx="4">
                  <c:v>59.77</c:v>
                </c:pt>
              </c:numCache>
            </c:numRef>
          </c:val>
          <c:extLst>
            <c:ext xmlns:c16="http://schemas.microsoft.com/office/drawing/2014/chart" uri="{C3380CC4-5D6E-409C-BE32-E72D297353CC}">
              <c16:uniqueId val="{00000000-26E4-4950-8993-05711F1F8C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26E4-4950-8993-05711F1F8C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8.61</c:v>
                </c:pt>
                <c:pt idx="1">
                  <c:v>11.35</c:v>
                </c:pt>
                <c:pt idx="2">
                  <c:v>14.12</c:v>
                </c:pt>
                <c:pt idx="3">
                  <c:v>17.89</c:v>
                </c:pt>
                <c:pt idx="4">
                  <c:v>21.75</c:v>
                </c:pt>
              </c:numCache>
            </c:numRef>
          </c:val>
          <c:extLst>
            <c:ext xmlns:c16="http://schemas.microsoft.com/office/drawing/2014/chart" uri="{C3380CC4-5D6E-409C-BE32-E72D297353CC}">
              <c16:uniqueId val="{00000000-092B-4EC5-B689-716099D397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092B-4EC5-B689-716099D397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0.89</c:v>
                </c:pt>
              </c:numCache>
            </c:numRef>
          </c:val>
          <c:extLst>
            <c:ext xmlns:c16="http://schemas.microsoft.com/office/drawing/2014/chart" uri="{C3380CC4-5D6E-409C-BE32-E72D297353CC}">
              <c16:uniqueId val="{00000000-D275-412B-A9B7-C0D8CF00A4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D275-412B-A9B7-C0D8CF00A4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59.46</c:v>
                </c:pt>
                <c:pt idx="1">
                  <c:v>66.91</c:v>
                </c:pt>
                <c:pt idx="2">
                  <c:v>63.43</c:v>
                </c:pt>
                <c:pt idx="3">
                  <c:v>63.23</c:v>
                </c:pt>
                <c:pt idx="4">
                  <c:v>62.49</c:v>
                </c:pt>
              </c:numCache>
            </c:numRef>
          </c:val>
          <c:extLst>
            <c:ext xmlns:c16="http://schemas.microsoft.com/office/drawing/2014/chart" uri="{C3380CC4-5D6E-409C-BE32-E72D297353CC}">
              <c16:uniqueId val="{00000000-8D63-4DA3-A639-BE3F5F15A2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8D63-4DA3-A639-BE3F5F15A2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494.65</c:v>
                </c:pt>
                <c:pt idx="1">
                  <c:v>499.93</c:v>
                </c:pt>
                <c:pt idx="2">
                  <c:v>509.41</c:v>
                </c:pt>
                <c:pt idx="3">
                  <c:v>507.81</c:v>
                </c:pt>
                <c:pt idx="4">
                  <c:v>526.20000000000005</c:v>
                </c:pt>
              </c:numCache>
            </c:numRef>
          </c:val>
          <c:extLst>
            <c:ext xmlns:c16="http://schemas.microsoft.com/office/drawing/2014/chart" uri="{C3380CC4-5D6E-409C-BE32-E72D297353CC}">
              <c16:uniqueId val="{00000000-87DC-4EFC-A956-02EDC158F6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87DC-4EFC-A956-02EDC158F6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92.55</c:v>
                </c:pt>
                <c:pt idx="1">
                  <c:v>95.01</c:v>
                </c:pt>
                <c:pt idx="2">
                  <c:v>88.26</c:v>
                </c:pt>
                <c:pt idx="3">
                  <c:v>93.71</c:v>
                </c:pt>
                <c:pt idx="4">
                  <c:v>91.76</c:v>
                </c:pt>
              </c:numCache>
            </c:numRef>
          </c:val>
          <c:extLst>
            <c:ext xmlns:c16="http://schemas.microsoft.com/office/drawing/2014/chart" uri="{C3380CC4-5D6E-409C-BE32-E72D297353CC}">
              <c16:uniqueId val="{00000000-0F55-4EA7-8D88-059299981F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0F55-4EA7-8D88-059299981F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95.34</c:v>
                </c:pt>
                <c:pt idx="1">
                  <c:v>93.63</c:v>
                </c:pt>
                <c:pt idx="2">
                  <c:v>103.08</c:v>
                </c:pt>
                <c:pt idx="3">
                  <c:v>98.17</c:v>
                </c:pt>
                <c:pt idx="4">
                  <c:v>100.61</c:v>
                </c:pt>
              </c:numCache>
            </c:numRef>
          </c:val>
          <c:extLst>
            <c:ext xmlns:c16="http://schemas.microsoft.com/office/drawing/2014/chart" uri="{C3380CC4-5D6E-409C-BE32-E72D297353CC}">
              <c16:uniqueId val="{00000000-E11C-4D00-BEB5-3962543363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E11C-4D00-BEB5-3962543363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札幌市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非設置</v>
      </c>
      <c r="AE8" s="40"/>
      <c r="AF8" s="40"/>
      <c r="AG8" s="40"/>
      <c r="AH8" s="40"/>
      <c r="AI8" s="40"/>
      <c r="AJ8" s="40"/>
      <c r="AK8" s="3"/>
      <c r="AL8" s="41">
        <f>データ!S6</f>
        <v>1955678</v>
      </c>
      <c r="AM8" s="41"/>
      <c r="AN8" s="41"/>
      <c r="AO8" s="41"/>
      <c r="AP8" s="41"/>
      <c r="AQ8" s="41"/>
      <c r="AR8" s="41"/>
      <c r="AS8" s="41"/>
      <c r="AT8" s="34">
        <f>データ!T6</f>
        <v>1121.26</v>
      </c>
      <c r="AU8" s="34"/>
      <c r="AV8" s="34"/>
      <c r="AW8" s="34"/>
      <c r="AX8" s="34"/>
      <c r="AY8" s="34"/>
      <c r="AZ8" s="34"/>
      <c r="BA8" s="34"/>
      <c r="BB8" s="34">
        <f>データ!U6</f>
        <v>1744.18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55.15</v>
      </c>
      <c r="J10" s="34"/>
      <c r="K10" s="34"/>
      <c r="L10" s="34"/>
      <c r="M10" s="34"/>
      <c r="N10" s="34"/>
      <c r="O10" s="34"/>
      <c r="P10" s="34">
        <f>データ!P6</f>
        <v>99.34</v>
      </c>
      <c r="Q10" s="34"/>
      <c r="R10" s="34"/>
      <c r="S10" s="34"/>
      <c r="T10" s="34"/>
      <c r="U10" s="34"/>
      <c r="V10" s="34"/>
      <c r="W10" s="34">
        <f>データ!Q6</f>
        <v>71.48</v>
      </c>
      <c r="X10" s="34"/>
      <c r="Y10" s="34"/>
      <c r="Z10" s="34"/>
      <c r="AA10" s="34"/>
      <c r="AB10" s="34"/>
      <c r="AC10" s="34"/>
      <c r="AD10" s="41">
        <f>データ!R6</f>
        <v>1397</v>
      </c>
      <c r="AE10" s="41"/>
      <c r="AF10" s="41"/>
      <c r="AG10" s="41"/>
      <c r="AH10" s="41"/>
      <c r="AI10" s="41"/>
      <c r="AJ10" s="41"/>
      <c r="AK10" s="2"/>
      <c r="AL10" s="41">
        <f>データ!V6</f>
        <v>1940309</v>
      </c>
      <c r="AM10" s="41"/>
      <c r="AN10" s="41"/>
      <c r="AO10" s="41"/>
      <c r="AP10" s="41"/>
      <c r="AQ10" s="41"/>
      <c r="AR10" s="41"/>
      <c r="AS10" s="41"/>
      <c r="AT10" s="34">
        <f>データ!W6</f>
        <v>245.72</v>
      </c>
      <c r="AU10" s="34"/>
      <c r="AV10" s="34"/>
      <c r="AW10" s="34"/>
      <c r="AX10" s="34"/>
      <c r="AY10" s="34"/>
      <c r="AZ10" s="34"/>
      <c r="BA10" s="34"/>
      <c r="BB10" s="34">
        <f>データ!X6</f>
        <v>7896.42</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112</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9"/>
      <c r="BM60" s="80"/>
      <c r="BN60" s="80"/>
      <c r="BO60" s="80"/>
      <c r="BP60" s="80"/>
      <c r="BQ60" s="80"/>
      <c r="BR60" s="80"/>
      <c r="BS60" s="80"/>
      <c r="BT60" s="80"/>
      <c r="BU60" s="80"/>
      <c r="BV60" s="80"/>
      <c r="BW60" s="80"/>
      <c r="BX60" s="80"/>
      <c r="BY60" s="80"/>
      <c r="BZ60" s="81"/>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PDcyQ/yroy9No+1McPn1b8O9NQqOLYQCYGcjBLJnIqJCYHRxsbhbZdeHKRNJ/cvOCTRsdMwuo/qpDANGMoL6A==" saltValue="V+XxrNM/w3brm4JOnm3K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26"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11002</v>
      </c>
      <c r="D6" s="19">
        <f t="shared" si="3"/>
        <v>46</v>
      </c>
      <c r="E6" s="19">
        <f t="shared" si="3"/>
        <v>17</v>
      </c>
      <c r="F6" s="19">
        <f t="shared" si="3"/>
        <v>1</v>
      </c>
      <c r="G6" s="19">
        <f t="shared" si="3"/>
        <v>0</v>
      </c>
      <c r="H6" s="19" t="str">
        <f t="shared" si="3"/>
        <v>北海道　札幌市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55.15</v>
      </c>
      <c r="P6" s="20">
        <f t="shared" si="3"/>
        <v>99.34</v>
      </c>
      <c r="Q6" s="20">
        <f t="shared" si="3"/>
        <v>71.48</v>
      </c>
      <c r="R6" s="20">
        <f t="shared" si="3"/>
        <v>1397</v>
      </c>
      <c r="S6" s="20">
        <f t="shared" si="3"/>
        <v>1955678</v>
      </c>
      <c r="T6" s="20">
        <f t="shared" si="3"/>
        <v>1121.26</v>
      </c>
      <c r="U6" s="20">
        <f t="shared" si="3"/>
        <v>1744.18</v>
      </c>
      <c r="V6" s="20">
        <f t="shared" si="3"/>
        <v>1940309</v>
      </c>
      <c r="W6" s="20">
        <f t="shared" si="3"/>
        <v>245.72</v>
      </c>
      <c r="X6" s="20">
        <f t="shared" si="3"/>
        <v>7896.42</v>
      </c>
      <c r="Y6" s="21">
        <f>IF(Y7="",NA(),Y7)</f>
        <v>102.4</v>
      </c>
      <c r="Z6" s="21">
        <f t="shared" ref="Z6:AH6" si="4">IF(Z7="",NA(),Z7)</f>
        <v>105.6</v>
      </c>
      <c r="AA6" s="21">
        <f t="shared" si="4"/>
        <v>101.19</v>
      </c>
      <c r="AB6" s="21">
        <f t="shared" si="4"/>
        <v>100.72</v>
      </c>
      <c r="AC6" s="21">
        <f t="shared" si="4"/>
        <v>99.34</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1">
        <f t="shared" si="5"/>
        <v>0.89</v>
      </c>
      <c r="AO6" s="20">
        <f t="shared" si="5"/>
        <v>0</v>
      </c>
      <c r="AP6" s="20">
        <f t="shared" si="5"/>
        <v>0</v>
      </c>
      <c r="AQ6" s="20">
        <f t="shared" si="5"/>
        <v>0</v>
      </c>
      <c r="AR6" s="20">
        <f t="shared" si="5"/>
        <v>0</v>
      </c>
      <c r="AS6" s="21">
        <f t="shared" si="5"/>
        <v>0.15</v>
      </c>
      <c r="AT6" s="20" t="str">
        <f>IF(AT7="","",IF(AT7="-","【-】","【"&amp;SUBSTITUTE(TEXT(AT7,"#,##0.00"),"-","△")&amp;"】"))</f>
        <v>【3.12】</v>
      </c>
      <c r="AU6" s="21">
        <f>IF(AU7="",NA(),AU7)</f>
        <v>59.46</v>
      </c>
      <c r="AV6" s="21">
        <f t="shared" ref="AV6:BD6" si="6">IF(AV7="",NA(),AV7)</f>
        <v>66.91</v>
      </c>
      <c r="AW6" s="21">
        <f t="shared" si="6"/>
        <v>63.43</v>
      </c>
      <c r="AX6" s="21">
        <f t="shared" si="6"/>
        <v>63.23</v>
      </c>
      <c r="AY6" s="21">
        <f t="shared" si="6"/>
        <v>62.49</v>
      </c>
      <c r="AZ6" s="21">
        <f t="shared" si="6"/>
        <v>71.39</v>
      </c>
      <c r="BA6" s="21">
        <f t="shared" si="6"/>
        <v>74.09</v>
      </c>
      <c r="BB6" s="21">
        <f t="shared" si="6"/>
        <v>71.900000000000006</v>
      </c>
      <c r="BC6" s="21">
        <f t="shared" si="6"/>
        <v>73.75</v>
      </c>
      <c r="BD6" s="21">
        <f t="shared" si="6"/>
        <v>77.47</v>
      </c>
      <c r="BE6" s="20" t="str">
        <f>IF(BE7="","",IF(BE7="-","【-】","【"&amp;SUBSTITUTE(TEXT(BE7,"#,##0.00"),"-","△")&amp;"】"))</f>
        <v>【82.75】</v>
      </c>
      <c r="BF6" s="21">
        <f>IF(BF7="",NA(),BF7)</f>
        <v>494.65</v>
      </c>
      <c r="BG6" s="21">
        <f t="shared" ref="BG6:BO6" si="7">IF(BG7="",NA(),BG7)</f>
        <v>499.93</v>
      </c>
      <c r="BH6" s="21">
        <f t="shared" si="7"/>
        <v>509.41</v>
      </c>
      <c r="BI6" s="21">
        <f t="shared" si="7"/>
        <v>507.81</v>
      </c>
      <c r="BJ6" s="21">
        <f t="shared" si="7"/>
        <v>526.20000000000005</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92.55</v>
      </c>
      <c r="BR6" s="21">
        <f t="shared" ref="BR6:BZ6" si="8">IF(BR7="",NA(),BR7)</f>
        <v>95.01</v>
      </c>
      <c r="BS6" s="21">
        <f t="shared" si="8"/>
        <v>88.26</v>
      </c>
      <c r="BT6" s="21">
        <f t="shared" si="8"/>
        <v>93.71</v>
      </c>
      <c r="BU6" s="21">
        <f t="shared" si="8"/>
        <v>91.76</v>
      </c>
      <c r="BV6" s="21">
        <f t="shared" si="8"/>
        <v>105.67</v>
      </c>
      <c r="BW6" s="21">
        <f t="shared" si="8"/>
        <v>105.37</v>
      </c>
      <c r="BX6" s="21">
        <f t="shared" si="8"/>
        <v>99.93</v>
      </c>
      <c r="BY6" s="21">
        <f t="shared" si="8"/>
        <v>100.14</v>
      </c>
      <c r="BZ6" s="21">
        <f t="shared" si="8"/>
        <v>100.02</v>
      </c>
      <c r="CA6" s="20" t="str">
        <f>IF(CA7="","",IF(CA7="-","【-】","【"&amp;SUBSTITUTE(TEXT(CA7,"#,##0.00"),"-","△")&amp;"】"))</f>
        <v>【97.94】</v>
      </c>
      <c r="CB6" s="21">
        <f>IF(CB7="",NA(),CB7)</f>
        <v>95.34</v>
      </c>
      <c r="CC6" s="21">
        <f t="shared" ref="CC6:CK6" si="9">IF(CC7="",NA(),CC7)</f>
        <v>93.63</v>
      </c>
      <c r="CD6" s="21">
        <f t="shared" si="9"/>
        <v>103.08</v>
      </c>
      <c r="CE6" s="21">
        <f t="shared" si="9"/>
        <v>98.17</v>
      </c>
      <c r="CF6" s="21">
        <f t="shared" si="9"/>
        <v>100.61</v>
      </c>
      <c r="CG6" s="21">
        <f t="shared" si="9"/>
        <v>118.72</v>
      </c>
      <c r="CH6" s="21">
        <f t="shared" si="9"/>
        <v>120.5</v>
      </c>
      <c r="CI6" s="21">
        <f t="shared" si="9"/>
        <v>127.3</v>
      </c>
      <c r="CJ6" s="21">
        <f t="shared" si="9"/>
        <v>126.99</v>
      </c>
      <c r="CK6" s="21">
        <f t="shared" si="9"/>
        <v>130.54</v>
      </c>
      <c r="CL6" s="20" t="str">
        <f>IF(CL7="","",IF(CL7="-","【-】","【"&amp;SUBSTITUTE(TEXT(CL7,"#,##0.00"),"-","△")&amp;"】"))</f>
        <v>【140.98】</v>
      </c>
      <c r="CM6" s="21">
        <f>IF(CM7="",NA(),CM7)</f>
        <v>63.16</v>
      </c>
      <c r="CN6" s="21">
        <f t="shared" ref="CN6:CV6" si="10">IF(CN7="",NA(),CN7)</f>
        <v>65.209999999999994</v>
      </c>
      <c r="CO6" s="21">
        <f t="shared" si="10"/>
        <v>67.06</v>
      </c>
      <c r="CP6" s="21">
        <f t="shared" si="10"/>
        <v>67.790000000000006</v>
      </c>
      <c r="CQ6" s="21">
        <f t="shared" si="10"/>
        <v>68.52</v>
      </c>
      <c r="CR6" s="21">
        <f t="shared" si="10"/>
        <v>58.16</v>
      </c>
      <c r="CS6" s="21">
        <f t="shared" si="10"/>
        <v>58.91</v>
      </c>
      <c r="CT6" s="21">
        <f t="shared" si="10"/>
        <v>58.31</v>
      </c>
      <c r="CU6" s="21">
        <f t="shared" si="10"/>
        <v>57.8</v>
      </c>
      <c r="CV6" s="21">
        <f t="shared" si="10"/>
        <v>59.34</v>
      </c>
      <c r="CW6" s="20" t="str">
        <f>IF(CW7="","",IF(CW7="-","【-】","【"&amp;SUBSTITUTE(TEXT(CW7,"#,##0.00"),"-","△")&amp;"】"))</f>
        <v>【60.13】</v>
      </c>
      <c r="CX6" s="21">
        <f>IF(CX7="",NA(),CX7)</f>
        <v>99.95</v>
      </c>
      <c r="CY6" s="21">
        <f t="shared" ref="CY6:DG6" si="11">IF(CY7="",NA(),CY7)</f>
        <v>99.95</v>
      </c>
      <c r="CZ6" s="21">
        <f t="shared" si="11"/>
        <v>99.95</v>
      </c>
      <c r="DA6" s="21">
        <f t="shared" si="11"/>
        <v>99.96</v>
      </c>
      <c r="DB6" s="21">
        <f t="shared" si="11"/>
        <v>99.97</v>
      </c>
      <c r="DC6" s="21">
        <f t="shared" si="11"/>
        <v>99.1</v>
      </c>
      <c r="DD6" s="21">
        <f t="shared" si="11"/>
        <v>99.16</v>
      </c>
      <c r="DE6" s="21">
        <f t="shared" si="11"/>
        <v>99.21</v>
      </c>
      <c r="DF6" s="21">
        <f t="shared" si="11"/>
        <v>99.25</v>
      </c>
      <c r="DG6" s="21">
        <f t="shared" si="11"/>
        <v>99.29</v>
      </c>
      <c r="DH6" s="20" t="str">
        <f>IF(DH7="","",IF(DH7="-","【-】","【"&amp;SUBSTITUTE(TEXT(DH7,"#,##0.00"),"-","△")&amp;"】"))</f>
        <v>【96.00】</v>
      </c>
      <c r="DI6" s="21">
        <f>IF(DI7="",NA(),DI7)</f>
        <v>56.32</v>
      </c>
      <c r="DJ6" s="21">
        <f t="shared" ref="DJ6:DR6" si="12">IF(DJ7="",NA(),DJ7)</f>
        <v>56.75</v>
      </c>
      <c r="DK6" s="21">
        <f t="shared" si="12"/>
        <v>57.81</v>
      </c>
      <c r="DL6" s="21">
        <f t="shared" si="12"/>
        <v>58.65</v>
      </c>
      <c r="DM6" s="21">
        <f t="shared" si="12"/>
        <v>59.77</v>
      </c>
      <c r="DN6" s="21">
        <f t="shared" si="12"/>
        <v>49.35</v>
      </c>
      <c r="DO6" s="21">
        <f t="shared" si="12"/>
        <v>50.38</v>
      </c>
      <c r="DP6" s="21">
        <f t="shared" si="12"/>
        <v>51.54</v>
      </c>
      <c r="DQ6" s="21">
        <f t="shared" si="12"/>
        <v>52.5</v>
      </c>
      <c r="DR6" s="21">
        <f t="shared" si="12"/>
        <v>53.36</v>
      </c>
      <c r="DS6" s="20" t="str">
        <f>IF(DS7="","",IF(DS7="-","【-】","【"&amp;SUBSTITUTE(TEXT(DS7,"#,##0.00"),"-","△")&amp;"】"))</f>
        <v>【42.20】</v>
      </c>
      <c r="DT6" s="21">
        <f>IF(DT7="",NA(),DT7)</f>
        <v>8.61</v>
      </c>
      <c r="DU6" s="21">
        <f t="shared" ref="DU6:EC6" si="13">IF(DU7="",NA(),DU7)</f>
        <v>11.35</v>
      </c>
      <c r="DV6" s="21">
        <f t="shared" si="13"/>
        <v>14.12</v>
      </c>
      <c r="DW6" s="21">
        <f t="shared" si="13"/>
        <v>17.89</v>
      </c>
      <c r="DX6" s="21">
        <f t="shared" si="13"/>
        <v>21.75</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0.32</v>
      </c>
      <c r="EF6" s="21">
        <f t="shared" ref="EF6:EN6" si="14">IF(EF7="",NA(),EF7)</f>
        <v>0.42</v>
      </c>
      <c r="EG6" s="21">
        <f t="shared" si="14"/>
        <v>0.42</v>
      </c>
      <c r="EH6" s="21">
        <f t="shared" si="14"/>
        <v>0.3</v>
      </c>
      <c r="EI6" s="21">
        <f t="shared" si="14"/>
        <v>0.32</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11002</v>
      </c>
      <c r="D7" s="23">
        <v>46</v>
      </c>
      <c r="E7" s="23">
        <v>17</v>
      </c>
      <c r="F7" s="23">
        <v>1</v>
      </c>
      <c r="G7" s="23">
        <v>0</v>
      </c>
      <c r="H7" s="23" t="s">
        <v>95</v>
      </c>
      <c r="I7" s="23" t="s">
        <v>96</v>
      </c>
      <c r="J7" s="23" t="s">
        <v>97</v>
      </c>
      <c r="K7" s="23" t="s">
        <v>98</v>
      </c>
      <c r="L7" s="23" t="s">
        <v>99</v>
      </c>
      <c r="M7" s="23" t="s">
        <v>100</v>
      </c>
      <c r="N7" s="24" t="s">
        <v>101</v>
      </c>
      <c r="O7" s="24">
        <v>55.15</v>
      </c>
      <c r="P7" s="24">
        <v>99.34</v>
      </c>
      <c r="Q7" s="24">
        <v>71.48</v>
      </c>
      <c r="R7" s="24">
        <v>1397</v>
      </c>
      <c r="S7" s="24">
        <v>1955678</v>
      </c>
      <c r="T7" s="24">
        <v>1121.26</v>
      </c>
      <c r="U7" s="24">
        <v>1744.18</v>
      </c>
      <c r="V7" s="24">
        <v>1940309</v>
      </c>
      <c r="W7" s="24">
        <v>245.72</v>
      </c>
      <c r="X7" s="24">
        <v>7896.42</v>
      </c>
      <c r="Y7" s="24">
        <v>102.4</v>
      </c>
      <c r="Z7" s="24">
        <v>105.6</v>
      </c>
      <c r="AA7" s="24">
        <v>101.19</v>
      </c>
      <c r="AB7" s="24">
        <v>100.72</v>
      </c>
      <c r="AC7" s="24">
        <v>99.34</v>
      </c>
      <c r="AD7" s="24">
        <v>105.16</v>
      </c>
      <c r="AE7" s="24">
        <v>106.23</v>
      </c>
      <c r="AF7" s="24">
        <v>104.46</v>
      </c>
      <c r="AG7" s="24">
        <v>104.13</v>
      </c>
      <c r="AH7" s="24">
        <v>103.48</v>
      </c>
      <c r="AI7" s="24">
        <v>105.36</v>
      </c>
      <c r="AJ7" s="24">
        <v>0</v>
      </c>
      <c r="AK7" s="24">
        <v>0</v>
      </c>
      <c r="AL7" s="24">
        <v>0</v>
      </c>
      <c r="AM7" s="24">
        <v>0</v>
      </c>
      <c r="AN7" s="24">
        <v>0.89</v>
      </c>
      <c r="AO7" s="24">
        <v>0</v>
      </c>
      <c r="AP7" s="24">
        <v>0</v>
      </c>
      <c r="AQ7" s="24">
        <v>0</v>
      </c>
      <c r="AR7" s="24">
        <v>0</v>
      </c>
      <c r="AS7" s="24">
        <v>0.15</v>
      </c>
      <c r="AT7" s="24">
        <v>3.12</v>
      </c>
      <c r="AU7" s="24">
        <v>59.46</v>
      </c>
      <c r="AV7" s="24">
        <v>66.91</v>
      </c>
      <c r="AW7" s="24">
        <v>63.43</v>
      </c>
      <c r="AX7" s="24">
        <v>63.23</v>
      </c>
      <c r="AY7" s="24">
        <v>62.49</v>
      </c>
      <c r="AZ7" s="24">
        <v>71.39</v>
      </c>
      <c r="BA7" s="24">
        <v>74.09</v>
      </c>
      <c r="BB7" s="24">
        <v>71.900000000000006</v>
      </c>
      <c r="BC7" s="24">
        <v>73.75</v>
      </c>
      <c r="BD7" s="24">
        <v>77.47</v>
      </c>
      <c r="BE7" s="24">
        <v>82.75</v>
      </c>
      <c r="BF7" s="24">
        <v>494.65</v>
      </c>
      <c r="BG7" s="24">
        <v>499.93</v>
      </c>
      <c r="BH7" s="24">
        <v>509.41</v>
      </c>
      <c r="BI7" s="24">
        <v>507.81</v>
      </c>
      <c r="BJ7" s="24">
        <v>526.20000000000005</v>
      </c>
      <c r="BK7" s="24">
        <v>551.04</v>
      </c>
      <c r="BL7" s="24">
        <v>523.58000000000004</v>
      </c>
      <c r="BM7" s="24">
        <v>508.99</v>
      </c>
      <c r="BN7" s="24">
        <v>497.17</v>
      </c>
      <c r="BO7" s="24">
        <v>479.62</v>
      </c>
      <c r="BP7" s="24">
        <v>602.55999999999995</v>
      </c>
      <c r="BQ7" s="24">
        <v>92.55</v>
      </c>
      <c r="BR7" s="24">
        <v>95.01</v>
      </c>
      <c r="BS7" s="24">
        <v>88.26</v>
      </c>
      <c r="BT7" s="24">
        <v>93.71</v>
      </c>
      <c r="BU7" s="24">
        <v>91.76</v>
      </c>
      <c r="BV7" s="24">
        <v>105.67</v>
      </c>
      <c r="BW7" s="24">
        <v>105.37</v>
      </c>
      <c r="BX7" s="24">
        <v>99.93</v>
      </c>
      <c r="BY7" s="24">
        <v>100.14</v>
      </c>
      <c r="BZ7" s="24">
        <v>100.02</v>
      </c>
      <c r="CA7" s="24">
        <v>97.94</v>
      </c>
      <c r="CB7" s="24">
        <v>95.34</v>
      </c>
      <c r="CC7" s="24">
        <v>93.63</v>
      </c>
      <c r="CD7" s="24">
        <v>103.08</v>
      </c>
      <c r="CE7" s="24">
        <v>98.17</v>
      </c>
      <c r="CF7" s="24">
        <v>100.61</v>
      </c>
      <c r="CG7" s="24">
        <v>118.72</v>
      </c>
      <c r="CH7" s="24">
        <v>120.5</v>
      </c>
      <c r="CI7" s="24">
        <v>127.3</v>
      </c>
      <c r="CJ7" s="24">
        <v>126.99</v>
      </c>
      <c r="CK7" s="24">
        <v>130.54</v>
      </c>
      <c r="CL7" s="24">
        <v>140.97999999999999</v>
      </c>
      <c r="CM7" s="24">
        <v>63.16</v>
      </c>
      <c r="CN7" s="24">
        <v>65.209999999999994</v>
      </c>
      <c r="CO7" s="24">
        <v>67.06</v>
      </c>
      <c r="CP7" s="24">
        <v>67.790000000000006</v>
      </c>
      <c r="CQ7" s="24">
        <v>68.52</v>
      </c>
      <c r="CR7" s="24">
        <v>58.16</v>
      </c>
      <c r="CS7" s="24">
        <v>58.91</v>
      </c>
      <c r="CT7" s="24">
        <v>58.31</v>
      </c>
      <c r="CU7" s="24">
        <v>57.8</v>
      </c>
      <c r="CV7" s="24">
        <v>59.34</v>
      </c>
      <c r="CW7" s="24">
        <v>60.13</v>
      </c>
      <c r="CX7" s="24">
        <v>99.95</v>
      </c>
      <c r="CY7" s="24">
        <v>99.95</v>
      </c>
      <c r="CZ7" s="24">
        <v>99.95</v>
      </c>
      <c r="DA7" s="24">
        <v>99.96</v>
      </c>
      <c r="DB7" s="24">
        <v>99.97</v>
      </c>
      <c r="DC7" s="24">
        <v>99.1</v>
      </c>
      <c r="DD7" s="24">
        <v>99.16</v>
      </c>
      <c r="DE7" s="24">
        <v>99.21</v>
      </c>
      <c r="DF7" s="24">
        <v>99.25</v>
      </c>
      <c r="DG7" s="24">
        <v>99.29</v>
      </c>
      <c r="DH7" s="24">
        <v>96</v>
      </c>
      <c r="DI7" s="24">
        <v>56.32</v>
      </c>
      <c r="DJ7" s="24">
        <v>56.75</v>
      </c>
      <c r="DK7" s="24">
        <v>57.81</v>
      </c>
      <c r="DL7" s="24">
        <v>58.65</v>
      </c>
      <c r="DM7" s="24">
        <v>59.77</v>
      </c>
      <c r="DN7" s="24">
        <v>49.35</v>
      </c>
      <c r="DO7" s="24">
        <v>50.38</v>
      </c>
      <c r="DP7" s="24">
        <v>51.54</v>
      </c>
      <c r="DQ7" s="24">
        <v>52.5</v>
      </c>
      <c r="DR7" s="24">
        <v>53.36</v>
      </c>
      <c r="DS7" s="24">
        <v>42.2</v>
      </c>
      <c r="DT7" s="24">
        <v>8.61</v>
      </c>
      <c r="DU7" s="24">
        <v>11.35</v>
      </c>
      <c r="DV7" s="24">
        <v>14.12</v>
      </c>
      <c r="DW7" s="24">
        <v>17.89</v>
      </c>
      <c r="DX7" s="24">
        <v>21.75</v>
      </c>
      <c r="DY7" s="24">
        <v>12.06</v>
      </c>
      <c r="DZ7" s="24">
        <v>13.41</v>
      </c>
      <c r="EA7" s="24">
        <v>15.06</v>
      </c>
      <c r="EB7" s="24">
        <v>16.87</v>
      </c>
      <c r="EC7" s="24">
        <v>18.739999999999998</v>
      </c>
      <c r="ED7" s="24">
        <v>9.4600000000000009</v>
      </c>
      <c r="EE7" s="24">
        <v>0.32</v>
      </c>
      <c r="EF7" s="24">
        <v>0.42</v>
      </c>
      <c r="EG7" s="24">
        <v>0.42</v>
      </c>
      <c r="EH7" s="24">
        <v>0.3</v>
      </c>
      <c r="EI7" s="24">
        <v>0.32</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89D2A74-32AC-41E6-84B8-1C6314F0EE36}"/>
</file>

<file path=customXml/itemProps2.xml><?xml version="1.0" encoding="utf-8"?>
<ds:datastoreItem xmlns:ds="http://schemas.openxmlformats.org/officeDocument/2006/customXml" ds:itemID="{6B152FEC-C96A-41CC-AE07-10A474AAE6AB}"/>
</file>

<file path=customXml/itemProps3.xml><?xml version="1.0" encoding="utf-8"?>
<ds:datastoreItem xmlns:ds="http://schemas.openxmlformats.org/officeDocument/2006/customXml" ds:itemID="{13035F68-1C9C-44AF-AAD0-F6F29B254CD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2026-01-22T02:03:23Z</cp:lastPrinted>
  <dcterms:created xsi:type="dcterms:W3CDTF">2025-12-23T05:55:14Z</dcterms:created>
  <dcterms:modified xsi:type="dcterms:W3CDTF">2026-01-27T07:20:17Z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