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gesui-sf11\04 経営管理部 内部文書\03 財務課 内部文書\99_NEWSネット未移行分\02 経理係 内部文書\13庶務\11.決算統計\R6\11_経営分析\05_回答\"/>
    </mc:Choice>
  </mc:AlternateContent>
  <xr:revisionPtr revIDLastSave="0" documentId="13_ncr:1_{0F2E4DC8-8276-4CA7-88F4-0250AF474947}" xr6:coauthVersionLast="47" xr6:coauthVersionMax="47" xr10:uidLastSave="{00000000-0000-0000-0000-000000000000}"/>
  <workbookProtection workbookAlgorithmName="SHA-512" workbookHashValue="DmiA9x3zkcGx+RCf20hDB8Mt9DeLLAHMyyYc3Ntji/Rgkn3CjJlLLTElNeeG0ggmkWtaqXrhgnDUs4O2IEb1MQ==" workbookSaltValue="i5Uitr3wndcZVstw5VcBlQ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I85" i="4"/>
  <c r="H85" i="4"/>
  <c r="G85" i="4"/>
  <c r="E85" i="4"/>
  <c r="AT10" i="4"/>
  <c r="W8" i="4"/>
  <c r="B6" i="4"/>
</calcChain>
</file>

<file path=xl/sharedStrings.xml><?xml version="1.0" encoding="utf-8"?>
<sst xmlns="http://schemas.openxmlformats.org/spreadsheetml/2006/main" count="236" uniqueCount="116">
  <si>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</si>
  <si>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</si>
  <si>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</si>
  <si>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</si>
  <si>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</si>
  <si>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</si>
  <si>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</si>
  <si>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</si>
  <si>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</si>
  <si>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</si>
  <si>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</si>
  <si>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</si>
  <si>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</si>
  <si>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</si>
  <si>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</si>
  <si>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</si>
  <si>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</si>
  <si>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</si>
  <si>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</si>
  <si>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</si>
  <si>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</si>
  <si>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</si>
  <si>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</si>
  <si>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</si>
  <si>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</si>
  <si>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</si>
  <si>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</si>
  <si>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</si>
  <si>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</si>
  <si>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</si>
  <si>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</si>
  <si>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</si>
  <si>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</si>
  <si>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</si>
  <si>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</si>
  <si>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</si>
  <si>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</si>
  <si>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</si>
  <si>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</si>
  <si>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</si>
  <si>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</si>
  <si>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</si>
  <si>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</si>
  <si>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</si>
  <si>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</si>
  <si>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</si>
  <si>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</si>
  <si>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</si>
  <si>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</si>
  <si>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</si>
  <si>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</si>
  <si>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</si>
  <si>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</si>
  <si>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</si>
  <si>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</si>
  <si>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</si>
  <si>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</si>
  <si>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</si>
  <si>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</si>
  <si>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</si>
  <si>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</si>
  <si>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</si>
  <si>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</si>
  <si>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</si>
  <si>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</si>
  <si>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</si>
  <si>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</si>
  <si>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</si>
  <si>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</si>
  <si>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</si>
  <si>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</si>
  <si>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</si>
  <si>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</si>
  <si>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</si>
  <si>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</si>
  <si>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</si>
  <si>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</si>
  <si>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</si>
  <si>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</si>
  <si>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</si>
  <si>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</si>
  <si>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</si>
  <si>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</si>
  <si>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</si>
  <si>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</si>
  <si>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</si>
  <si>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</si>
  <si>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</si>
  <si>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</si>
  <si>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</si>
  <si>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</si>
  <si>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</si>
  <si>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</si>
  <si>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</si>
  <si>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</si>
  <si>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</si>
  <si>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札幌市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</si>
  <si>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</si>
  <si>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</si>
  <si>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</si>
  <si>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</si>
  <si>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</si>
  <si>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</si>
  <si>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</si>
  <si>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</si>
  <si>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</si>
  <si>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</si>
  <si>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</si>
  <si>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</si>
  <si>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</si>
  <si>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</si>
  <si>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</si>
  <si>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</si>
  <si>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特定環境保全公共下水道事業は、平成３年度に事業を開始しているため、標準耐用年数を超えている管渠はない。
　しかし、公共下水道を含む本市の下水道事業全体では、今後、下水道施設の老朽化が進んでいく見込みであることから、可能な限り延命化を図りながら、下水道施設の更新を進めていく必要がある。</t>
    <rPh sb="46" eb="48">
      <t>カンキョ</t>
    </rPh>
    <phoneticPr fontId="4"/>
  </si>
  <si>
    <t>　本市では、特定環境保全公共下水道事業についても、公共下水道と同じ下水道使用料を採用しており、特定環境保全公共下水道事業のみでは、経営の健全性・効率性を判断することはできない。
　公共下水道も含んだ本市の下水道事業全体では、経営の健全性・効率性の数値に関しては、公共下水道とおおむね同様の推移となっている。</t>
    <rPh sb="122" eb="124">
      <t>スウチ</t>
    </rPh>
    <rPh sb="125" eb="126">
      <t>カン</t>
    </rPh>
    <rPh sb="140" eb="142">
      <t>ドウヨウ</t>
    </rPh>
    <rPh sb="143" eb="145">
      <t>スイイ</t>
    </rPh>
    <phoneticPr fontId="4"/>
  </si>
  <si>
    <t>　本市の下水道事業に占める特定環境保全公共下水道事業の割合は、公共下水道事業と比べて人口比で0.5％、面積比で1.0％と極めて少なく、特定環境保全公共事業のみで経営の効率性・健全性を判断することはできない。
　また、特定環境保全公共下水道事業においては老朽化した管路はないが、本市の下水道事業全体では、今後、老朽化施設は増加し、下水道使用料は人口減少により減少する見通しのため、このままでは経営の効率性・健全性などの指標は悪化していく見通しである。
　このような状況を受けて、本市下水道事業は令和８年10月に下水道使用料を改定する予定である。この改定により増収を図り、経営指標は徐々に改善されていく見込みである。
　また、令和８年度から16年度までの９年間の事業計画と財政計画を定めた「札幌市下水道ビジョン」の策定も現在進めており、今後はこの計画に基づき、事業を計画的に進めるとともに、持続可能な財政運営を行っていく。</t>
    <rPh sb="154" eb="159">
      <t>ロウキュウカシセツ</t>
    </rPh>
    <rPh sb="160" eb="162">
      <t>ゾウカ</t>
    </rPh>
    <rPh sb="164" eb="167">
      <t>ゲスイドウ</t>
    </rPh>
    <rPh sb="167" eb="170">
      <t>シヨウリョウ</t>
    </rPh>
    <rPh sb="171" eb="173">
      <t>ジンコウ</t>
    </rPh>
    <rPh sb="173" eb="175">
      <t>ゲンショウ</t>
    </rPh>
    <rPh sb="178" eb="180">
      <t>ゲンショウ</t>
    </rPh>
    <rPh sb="182" eb="184">
      <t>ミトオ</t>
    </rPh>
    <rPh sb="208" eb="210">
      <t>シヒョウ</t>
    </rPh>
    <rPh sb="217" eb="219">
      <t>ミトオミトオ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</si>
</sst>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5" fillId="0" borderId="8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9" xfId="0" applyFont="1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5-438A-86DC-7AA5B6CDF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0.22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5-438A-86DC-7AA5B6CDF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5-4EAD-BCFE-94D4DAE5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45.3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5-4EAD-BCFE-94D4DAE5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94.76</c:v>
                </c:pt>
                <c:pt idx="1">
                  <c:v>95.14</c:v>
                </c:pt>
                <c:pt idx="2">
                  <c:v>97.01</c:v>
                </c:pt>
                <c:pt idx="3">
                  <c:v>96.21</c:v>
                </c:pt>
                <c:pt idx="4">
                  <c:v>96.54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3-49D5-8343-51A43B35F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88.37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3-49D5-8343-51A43B35F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37.18</c:v>
                </c:pt>
                <c:pt idx="1">
                  <c:v>38.799999999999997</c:v>
                </c:pt>
                <c:pt idx="2">
                  <c:v>41.02</c:v>
                </c:pt>
                <c:pt idx="3">
                  <c:v>41.6</c:v>
                </c:pt>
                <c:pt idx="4">
                  <c:v>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B-4E83-9A88-526096537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101.98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B-4E83-9A88-526096537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42.49</c:v>
                </c:pt>
                <c:pt idx="1">
                  <c:v>44.15</c:v>
                </c:pt>
                <c:pt idx="2">
                  <c:v>45.96</c:v>
                </c:pt>
                <c:pt idx="3">
                  <c:v>47.74</c:v>
                </c:pt>
                <c:pt idx="4">
                  <c:v>48.29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0-416C-9D12-741E79B73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32.57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0-416C-9D12-741E79B73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4-4381-80BA-FFC6BB0CF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0.12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4-4381-80BA-FFC6BB0CF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348.05</c:v>
                </c:pt>
                <c:pt idx="1">
                  <c:v>321.02999999999997</c:v>
                </c:pt>
                <c:pt idx="2">
                  <c:v>270.95</c:v>
                </c:pt>
                <c:pt idx="3">
                  <c:v>265.74</c:v>
                </c:pt>
                <c:pt idx="4">
                  <c:v>255.07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D-42EE-8606-969191C7A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52.27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D-42EE-8606-969191C7A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14.16</c:v>
                </c:pt>
                <c:pt idx="1">
                  <c:v>9.75</c:v>
                </c:pt>
                <c:pt idx="2">
                  <c:v>13.65</c:v>
                </c:pt>
                <c:pt idx="3">
                  <c:v>15.79</c:v>
                </c:pt>
                <c:pt idx="4">
                  <c:v>17.760000000000002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6-4DF2-A800-FC1EE4701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41.51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6-4DF2-A800-FC1EE4701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4586.49</c:v>
                </c:pt>
                <c:pt idx="1">
                  <c:v>3929.39</c:v>
                </c:pt>
                <c:pt idx="2">
                  <c:v>2876.21</c:v>
                </c:pt>
                <c:pt idx="3">
                  <c:v>2444.81</c:v>
                </c:pt>
                <c:pt idx="4">
                  <c:v>2340.17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6-4DF6-BA5C-48369064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1160.22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6-4DF6-BA5C-48369064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20.87</c:v>
                </c:pt>
                <c:pt idx="1">
                  <c:v>22.13</c:v>
                </c:pt>
                <c:pt idx="2">
                  <c:v>25.15</c:v>
                </c:pt>
                <c:pt idx="3">
                  <c:v>25.48</c:v>
                </c:pt>
                <c:pt idx="4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5-4C26-8555-6C72125CF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81.81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5-4C26-8555-6C72125CF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439.43</c:v>
                </c:pt>
                <c:pt idx="1">
                  <c:v>417.75</c:v>
                </c:pt>
                <c:pt idx="2">
                  <c:v>373.29</c:v>
                </c:pt>
                <c:pt idx="3">
                  <c:v>379.17</c:v>
                </c:pt>
                <c:pt idx="4">
                  <c:v>365.29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A-4476-899B-05A6BDBE4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193.59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A-4476-899B-05A6BDBE4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90" zoomScaleNormal="9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7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</row>
    <row r="3" spans="1:78" ht="9.75" customHeight="1" x14ac:dyDescent="0.15">
      <c r="A3" s="2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</row>
    <row r="4" spans="1:78" ht="9.75" customHeight="1" x14ac:dyDescent="0.15">
      <c r="A4" s="2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1" t="str">
        <f>データ!H6</f>
        <v>北海道　札幌市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58" t="str">
        <f>データ!I6</f>
        <v>法適用</v>
      </c>
      <c r="C8" s="58"/>
      <c r="D8" s="58"/>
      <c r="E8" s="58"/>
      <c r="F8" s="58"/>
      <c r="G8" s="58"/>
      <c r="H8" s="58"/>
      <c r="I8" s="58" t="str">
        <f>データ!J6</f>
        <v>下水道事業</v>
      </c>
      <c r="J8" s="58"/>
      <c r="K8" s="58"/>
      <c r="L8" s="58"/>
      <c r="M8" s="58"/>
      <c r="N8" s="58"/>
      <c r="O8" s="58"/>
      <c r="P8" s="58" t="str">
        <f>データ!K6</f>
        <v>特定環境保全公共下水道</v>
      </c>
      <c r="Q8" s="58"/>
      <c r="R8" s="58"/>
      <c r="S8" s="58"/>
      <c r="T8" s="58"/>
      <c r="U8" s="58"/>
      <c r="V8" s="58"/>
      <c r="W8" s="58" t="str">
        <f>データ!L6</f>
        <v>D1</v>
      </c>
      <c r="X8" s="58"/>
      <c r="Y8" s="58"/>
      <c r="Z8" s="58"/>
      <c r="AA8" s="58"/>
      <c r="AB8" s="58"/>
      <c r="AC8" s="58"/>
      <c r="AD8" s="59" t="str">
        <f>データ!$M$6</f>
        <v>非設置</v>
      </c>
      <c r="AE8" s="59"/>
      <c r="AF8" s="59"/>
      <c r="AG8" s="59"/>
      <c r="AH8" s="59"/>
      <c r="AI8" s="59"/>
      <c r="AJ8" s="59"/>
      <c r="AK8" s="3"/>
      <c r="AL8" s="38">
        <f>データ!S6</f>
        <v>1955678</v>
      </c>
      <c r="AM8" s="38"/>
      <c r="AN8" s="38"/>
      <c r="AO8" s="38"/>
      <c r="AP8" s="38"/>
      <c r="AQ8" s="38"/>
      <c r="AR8" s="38"/>
      <c r="AS8" s="38"/>
      <c r="AT8" s="39">
        <f>データ!T6</f>
        <v>1121.26</v>
      </c>
      <c r="AU8" s="39"/>
      <c r="AV8" s="39"/>
      <c r="AW8" s="39"/>
      <c r="AX8" s="39"/>
      <c r="AY8" s="39"/>
      <c r="AZ8" s="39"/>
      <c r="BA8" s="39"/>
      <c r="BB8" s="39">
        <f>データ!U6</f>
        <v>1744.18</v>
      </c>
      <c r="BC8" s="39"/>
      <c r="BD8" s="39"/>
      <c r="BE8" s="39"/>
      <c r="BF8" s="39"/>
      <c r="BG8" s="39"/>
      <c r="BH8" s="39"/>
      <c r="BI8" s="39"/>
      <c r="BJ8" s="3"/>
      <c r="BK8" s="3"/>
      <c r="BL8" s="54" t="s">
        <v>10</v>
      </c>
      <c r="BM8" s="55"/>
      <c r="BN8" s="56" t="s">
        <v>11</v>
      </c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7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45" t="s">
        <v>20</v>
      </c>
      <c r="BM9" s="46"/>
      <c r="BN9" s="47" t="s">
        <v>21</v>
      </c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8"/>
    </row>
    <row r="10" spans="1:78" ht="18.75" customHeight="1" x14ac:dyDescent="0.15">
      <c r="A10" s="2"/>
      <c r="B10" s="39" t="str">
        <f>データ!N6</f>
        <v>-</v>
      </c>
      <c r="C10" s="39"/>
      <c r="D10" s="39"/>
      <c r="E10" s="39"/>
      <c r="F10" s="39"/>
      <c r="G10" s="39"/>
      <c r="H10" s="39"/>
      <c r="I10" s="39">
        <f>データ!O6</f>
        <v>73.19</v>
      </c>
      <c r="J10" s="39"/>
      <c r="K10" s="39"/>
      <c r="L10" s="39"/>
      <c r="M10" s="39"/>
      <c r="N10" s="39"/>
      <c r="O10" s="39"/>
      <c r="P10" s="39">
        <f>データ!P6</f>
        <v>0.51</v>
      </c>
      <c r="Q10" s="39"/>
      <c r="R10" s="39"/>
      <c r="S10" s="39"/>
      <c r="T10" s="39"/>
      <c r="U10" s="39"/>
      <c r="V10" s="39"/>
      <c r="W10" s="39">
        <f>データ!Q6</f>
        <v>100</v>
      </c>
      <c r="X10" s="39"/>
      <c r="Y10" s="39"/>
      <c r="Z10" s="39"/>
      <c r="AA10" s="39"/>
      <c r="AB10" s="39"/>
      <c r="AC10" s="39"/>
      <c r="AD10" s="38">
        <f>データ!R6</f>
        <v>1397</v>
      </c>
      <c r="AE10" s="38"/>
      <c r="AF10" s="38"/>
      <c r="AG10" s="38"/>
      <c r="AH10" s="38"/>
      <c r="AI10" s="38"/>
      <c r="AJ10" s="38"/>
      <c r="AK10" s="2"/>
      <c r="AL10" s="38">
        <f>データ!V6</f>
        <v>9991</v>
      </c>
      <c r="AM10" s="38"/>
      <c r="AN10" s="38"/>
      <c r="AO10" s="38"/>
      <c r="AP10" s="38"/>
      <c r="AQ10" s="38"/>
      <c r="AR10" s="38"/>
      <c r="AS10" s="38"/>
      <c r="AT10" s="39">
        <f>データ!W6</f>
        <v>2.56</v>
      </c>
      <c r="AU10" s="39"/>
      <c r="AV10" s="39"/>
      <c r="AW10" s="39"/>
      <c r="AX10" s="39"/>
      <c r="AY10" s="39"/>
      <c r="AZ10" s="39"/>
      <c r="BA10" s="39"/>
      <c r="BB10" s="39">
        <f>データ!X6</f>
        <v>3902.73</v>
      </c>
      <c r="BC10" s="39"/>
      <c r="BD10" s="39"/>
      <c r="BE10" s="39"/>
      <c r="BF10" s="39"/>
      <c r="BG10" s="39"/>
      <c r="BH10" s="39"/>
      <c r="BI10" s="39"/>
      <c r="BJ10" s="2"/>
      <c r="BK10" s="2"/>
      <c r="BL10" s="40" t="s">
        <v>22</v>
      </c>
      <c r="BM10" s="41"/>
      <c r="BN10" s="42" t="s">
        <v>23</v>
      </c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3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9" t="s">
        <v>24</v>
      </c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</row>
    <row r="14" spans="1:78" ht="13.5" customHeight="1" x14ac:dyDescent="0.15">
      <c r="A14" s="2"/>
      <c r="B14" s="51" t="s">
        <v>25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3"/>
      <c r="BK14" s="2"/>
      <c r="BL14" s="31" t="s">
        <v>26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15">
      <c r="A15" s="2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30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3" t="s">
        <v>114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6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27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3" t="s">
        <v>113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28" t="s">
        <v>28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30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30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6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29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9" t="s">
        <v>115</v>
      </c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9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9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9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9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9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9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9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9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9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9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9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9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9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9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9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82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4"/>
    </row>
    <row r="83" spans="1:78" x14ac:dyDescent="0.15">
      <c r="C83" s="37" t="s">
        <v>30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PWXDTKxvoLQsJUPsenpqcdne/Nzjb/3v7HnNQBZaPEl8ScrFuSiVYqYzTZl106t6BVTVy2OIfG6a8OQLpQdMbw==" saltValue="AmkcGBr0GuH5uoQF1mtiL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66" t="s">
        <v>52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72" t="s">
        <v>53</v>
      </c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 t="s">
        <v>54</v>
      </c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69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65" t="s">
        <v>56</v>
      </c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 t="s">
        <v>57</v>
      </c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 t="s">
        <v>58</v>
      </c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 t="s">
        <v>59</v>
      </c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 t="s">
        <v>60</v>
      </c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 t="s">
        <v>61</v>
      </c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 t="s">
        <v>62</v>
      </c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 t="s">
        <v>63</v>
      </c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 t="s">
        <v>64</v>
      </c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 t="s">
        <v>65</v>
      </c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 t="s">
        <v>66</v>
      </c>
      <c r="EF4" s="65"/>
      <c r="EG4" s="65"/>
      <c r="EH4" s="65"/>
      <c r="EI4" s="65"/>
      <c r="EJ4" s="65"/>
      <c r="EK4" s="65"/>
      <c r="EL4" s="65"/>
      <c r="EM4" s="65"/>
      <c r="EN4" s="65"/>
      <c r="EO4" s="65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11002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北海道　札幌市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非設置</v>
      </c>
      <c r="N6" s="20" t="str">
        <f t="shared" si="3"/>
        <v>-</v>
      </c>
      <c r="O6" s="20">
        <f t="shared" si="3"/>
        <v>73.19</v>
      </c>
      <c r="P6" s="20">
        <f t="shared" si="3"/>
        <v>0.51</v>
      </c>
      <c r="Q6" s="20">
        <f t="shared" si="3"/>
        <v>100</v>
      </c>
      <c r="R6" s="20">
        <f t="shared" si="3"/>
        <v>1397</v>
      </c>
      <c r="S6" s="20">
        <f t="shared" si="3"/>
        <v>1955678</v>
      </c>
      <c r="T6" s="20">
        <f t="shared" si="3"/>
        <v>1121.26</v>
      </c>
      <c r="U6" s="20">
        <f t="shared" si="3"/>
        <v>1744.18</v>
      </c>
      <c r="V6" s="20">
        <f t="shared" si="3"/>
        <v>9991</v>
      </c>
      <c r="W6" s="20">
        <f t="shared" si="3"/>
        <v>2.56</v>
      </c>
      <c r="X6" s="20">
        <f t="shared" si="3"/>
        <v>3902.73</v>
      </c>
      <c r="Y6" s="21">
        <f>IF(Y7="",NA(),Y7)</f>
        <v>37.18</v>
      </c>
      <c r="Z6" s="21">
        <f t="shared" ref="Z6:AH6" si="4">IF(Z7="",NA(),Z7)</f>
        <v>38.799999999999997</v>
      </c>
      <c r="AA6" s="21">
        <f t="shared" si="4"/>
        <v>41.02</v>
      </c>
      <c r="AB6" s="21">
        <f t="shared" si="4"/>
        <v>41.6</v>
      </c>
      <c r="AC6" s="21">
        <f t="shared" si="4"/>
        <v>42.5</v>
      </c>
      <c r="AD6" s="21">
        <f t="shared" si="4"/>
        <v>105.78</v>
      </c>
      <c r="AE6" s="21">
        <f t="shared" si="4"/>
        <v>106.09</v>
      </c>
      <c r="AF6" s="21">
        <f t="shared" si="4"/>
        <v>101.98</v>
      </c>
      <c r="AG6" s="21">
        <f t="shared" si="4"/>
        <v>102.68</v>
      </c>
      <c r="AH6" s="21">
        <f t="shared" si="4"/>
        <v>103.79</v>
      </c>
      <c r="AI6" s="20" t="str">
        <f>IF(AI7="","",IF(AI7="-","【-】","【"&amp;SUBSTITUTE(TEXT(AI7,"#,##0.00"),"-","△")&amp;"】"))</f>
        <v>【105.07】</v>
      </c>
      <c r="AJ6" s="21">
        <f>IF(AJ7="",NA(),AJ7)</f>
        <v>348.05</v>
      </c>
      <c r="AK6" s="21">
        <f t="shared" ref="AK6:AS6" si="5">IF(AK7="",NA(),AK7)</f>
        <v>321.02999999999997</v>
      </c>
      <c r="AL6" s="21">
        <f t="shared" si="5"/>
        <v>270.95</v>
      </c>
      <c r="AM6" s="21">
        <f t="shared" si="5"/>
        <v>265.74</v>
      </c>
      <c r="AN6" s="21">
        <f t="shared" si="5"/>
        <v>255.07</v>
      </c>
      <c r="AO6" s="21">
        <f t="shared" si="5"/>
        <v>63.96</v>
      </c>
      <c r="AP6" s="21">
        <f t="shared" si="5"/>
        <v>69.42</v>
      </c>
      <c r="AQ6" s="21">
        <f t="shared" si="5"/>
        <v>52.27</v>
      </c>
      <c r="AR6" s="21">
        <f t="shared" si="5"/>
        <v>58.68</v>
      </c>
      <c r="AS6" s="21">
        <f t="shared" si="5"/>
        <v>53.87</v>
      </c>
      <c r="AT6" s="20" t="str">
        <f>IF(AT7="","",IF(AT7="-","【-】","【"&amp;SUBSTITUTE(TEXT(AT7,"#,##0.00"),"-","△")&amp;"】"))</f>
        <v>【63.54】</v>
      </c>
      <c r="AU6" s="21">
        <f>IF(AU7="",NA(),AU7)</f>
        <v>14.16</v>
      </c>
      <c r="AV6" s="21">
        <f t="shared" ref="AV6:BD6" si="6">IF(AV7="",NA(),AV7)</f>
        <v>9.75</v>
      </c>
      <c r="AW6" s="21">
        <f t="shared" si="6"/>
        <v>13.65</v>
      </c>
      <c r="AX6" s="21">
        <f t="shared" si="6"/>
        <v>15.79</v>
      </c>
      <c r="AY6" s="21">
        <f t="shared" si="6"/>
        <v>17.760000000000002</v>
      </c>
      <c r="AZ6" s="21">
        <f t="shared" si="6"/>
        <v>44.24</v>
      </c>
      <c r="BA6" s="21">
        <f t="shared" si="6"/>
        <v>43.07</v>
      </c>
      <c r="BB6" s="21">
        <f t="shared" si="6"/>
        <v>41.51</v>
      </c>
      <c r="BC6" s="21">
        <f t="shared" si="6"/>
        <v>45.01</v>
      </c>
      <c r="BD6" s="21">
        <f t="shared" si="6"/>
        <v>46.37</v>
      </c>
      <c r="BE6" s="20" t="str">
        <f>IF(BE7="","",IF(BE7="-","【-】","【"&amp;SUBSTITUTE(TEXT(BE7,"#,##0.00"),"-","△")&amp;"】"))</f>
        <v>【50.90】</v>
      </c>
      <c r="BF6" s="21">
        <f>IF(BF7="",NA(),BF7)</f>
        <v>4586.49</v>
      </c>
      <c r="BG6" s="21">
        <f t="shared" ref="BG6:BO6" si="7">IF(BG7="",NA(),BG7)</f>
        <v>3929.39</v>
      </c>
      <c r="BH6" s="21">
        <f t="shared" si="7"/>
        <v>2876.21</v>
      </c>
      <c r="BI6" s="21">
        <f t="shared" si="7"/>
        <v>2444.81</v>
      </c>
      <c r="BJ6" s="21">
        <f t="shared" si="7"/>
        <v>2340.17</v>
      </c>
      <c r="BK6" s="21">
        <f t="shared" si="7"/>
        <v>1258.43</v>
      </c>
      <c r="BL6" s="21">
        <f t="shared" si="7"/>
        <v>1163.75</v>
      </c>
      <c r="BM6" s="21">
        <f t="shared" si="7"/>
        <v>1160.22</v>
      </c>
      <c r="BN6" s="21">
        <f t="shared" si="7"/>
        <v>1141.98</v>
      </c>
      <c r="BO6" s="21">
        <f t="shared" si="7"/>
        <v>1062.58</v>
      </c>
      <c r="BP6" s="20" t="str">
        <f>IF(BP7="","",IF(BP7="-","【-】","【"&amp;SUBSTITUTE(TEXT(BP7,"#,##0.00"),"-","△")&amp;"】"))</f>
        <v>【1,099.15】</v>
      </c>
      <c r="BQ6" s="21">
        <f>IF(BQ7="",NA(),BQ7)</f>
        <v>20.87</v>
      </c>
      <c r="BR6" s="21">
        <f t="shared" ref="BR6:BZ6" si="8">IF(BR7="",NA(),BR7)</f>
        <v>22.13</v>
      </c>
      <c r="BS6" s="21">
        <f t="shared" si="8"/>
        <v>25.15</v>
      </c>
      <c r="BT6" s="21">
        <f t="shared" si="8"/>
        <v>25.48</v>
      </c>
      <c r="BU6" s="21">
        <f t="shared" si="8"/>
        <v>26.2</v>
      </c>
      <c r="BV6" s="21">
        <f t="shared" si="8"/>
        <v>73.36</v>
      </c>
      <c r="BW6" s="21">
        <f t="shared" si="8"/>
        <v>72.599999999999994</v>
      </c>
      <c r="BX6" s="21">
        <f t="shared" si="8"/>
        <v>81.81</v>
      </c>
      <c r="BY6" s="21">
        <f t="shared" si="8"/>
        <v>82.27</v>
      </c>
      <c r="BZ6" s="21">
        <f t="shared" si="8"/>
        <v>80.36</v>
      </c>
      <c r="CA6" s="20" t="str">
        <f>IF(CA7="","",IF(CA7="-","【-】","【"&amp;SUBSTITUTE(TEXT(CA7,"#,##0.00"),"-","△")&amp;"】"))</f>
        <v>【72.92】</v>
      </c>
      <c r="CB6" s="21">
        <f>IF(CB7="",NA(),CB7)</f>
        <v>439.43</v>
      </c>
      <c r="CC6" s="21">
        <f t="shared" ref="CC6:CK6" si="9">IF(CC7="",NA(),CC7)</f>
        <v>417.75</v>
      </c>
      <c r="CD6" s="21">
        <f t="shared" si="9"/>
        <v>373.29</v>
      </c>
      <c r="CE6" s="21">
        <f t="shared" si="9"/>
        <v>379.17</v>
      </c>
      <c r="CF6" s="21">
        <f t="shared" si="9"/>
        <v>365.29</v>
      </c>
      <c r="CG6" s="21">
        <f t="shared" si="9"/>
        <v>224.88</v>
      </c>
      <c r="CH6" s="21">
        <f t="shared" si="9"/>
        <v>228.64</v>
      </c>
      <c r="CI6" s="21">
        <f t="shared" si="9"/>
        <v>193.59</v>
      </c>
      <c r="CJ6" s="21">
        <f t="shared" si="9"/>
        <v>194.42</v>
      </c>
      <c r="CK6" s="21">
        <f t="shared" si="9"/>
        <v>201.33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42.4</v>
      </c>
      <c r="CS6" s="21">
        <f t="shared" si="10"/>
        <v>42.28</v>
      </c>
      <c r="CT6" s="21">
        <f t="shared" si="10"/>
        <v>45.3</v>
      </c>
      <c r="CU6" s="21">
        <f t="shared" si="10"/>
        <v>45.6</v>
      </c>
      <c r="CV6" s="21">
        <f t="shared" si="10"/>
        <v>44.79</v>
      </c>
      <c r="CW6" s="20" t="str">
        <f>IF(CW7="","",IF(CW7="-","【-】","【"&amp;SUBSTITUTE(TEXT(CW7,"#,##0.00"),"-","△")&amp;"】"))</f>
        <v>【43.17】</v>
      </c>
      <c r="CX6" s="21">
        <f>IF(CX7="",NA(),CX7)</f>
        <v>94.76</v>
      </c>
      <c r="CY6" s="21">
        <f t="shared" ref="CY6:DG6" si="11">IF(CY7="",NA(),CY7)</f>
        <v>95.14</v>
      </c>
      <c r="CZ6" s="21">
        <f t="shared" si="11"/>
        <v>97.01</v>
      </c>
      <c r="DA6" s="21">
        <f t="shared" si="11"/>
        <v>96.21</v>
      </c>
      <c r="DB6" s="21">
        <f t="shared" si="11"/>
        <v>96.54</v>
      </c>
      <c r="DC6" s="21">
        <f t="shared" si="11"/>
        <v>84.19</v>
      </c>
      <c r="DD6" s="21">
        <f t="shared" si="11"/>
        <v>84.34</v>
      </c>
      <c r="DE6" s="21">
        <f t="shared" si="11"/>
        <v>88.37</v>
      </c>
      <c r="DF6" s="21">
        <f t="shared" si="11"/>
        <v>88.66</v>
      </c>
      <c r="DG6" s="21">
        <f t="shared" si="11"/>
        <v>88.68</v>
      </c>
      <c r="DH6" s="20" t="str">
        <f>IF(DH7="","",IF(DH7="-","【-】","【"&amp;SUBSTITUTE(TEXT(DH7,"#,##0.00"),"-","△")&amp;"】"))</f>
        <v>【86.31】</v>
      </c>
      <c r="DI6" s="21">
        <f>IF(DI7="",NA(),DI7)</f>
        <v>42.49</v>
      </c>
      <c r="DJ6" s="21">
        <f t="shared" ref="DJ6:DR6" si="12">IF(DJ7="",NA(),DJ7)</f>
        <v>44.15</v>
      </c>
      <c r="DK6" s="21">
        <f t="shared" si="12"/>
        <v>45.96</v>
      </c>
      <c r="DL6" s="21">
        <f t="shared" si="12"/>
        <v>47.74</v>
      </c>
      <c r="DM6" s="21">
        <f t="shared" si="12"/>
        <v>48.29</v>
      </c>
      <c r="DN6" s="21">
        <f t="shared" si="12"/>
        <v>21.36</v>
      </c>
      <c r="DO6" s="21">
        <f t="shared" si="12"/>
        <v>22.79</v>
      </c>
      <c r="DP6" s="21">
        <f t="shared" si="12"/>
        <v>32.57</v>
      </c>
      <c r="DQ6" s="21">
        <f t="shared" si="12"/>
        <v>33.159999999999997</v>
      </c>
      <c r="DR6" s="21">
        <f t="shared" si="12"/>
        <v>34.590000000000003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0.01</v>
      </c>
      <c r="DZ6" s="21">
        <f t="shared" si="13"/>
        <v>0.01</v>
      </c>
      <c r="EA6" s="21">
        <f t="shared" si="13"/>
        <v>0.04</v>
      </c>
      <c r="EB6" s="21">
        <f t="shared" si="13"/>
        <v>0.12</v>
      </c>
      <c r="EC6" s="21">
        <f t="shared" si="13"/>
        <v>0.1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0.39</v>
      </c>
      <c r="EK6" s="21">
        <f t="shared" si="14"/>
        <v>0.1</v>
      </c>
      <c r="EL6" s="21">
        <f t="shared" si="14"/>
        <v>0.22</v>
      </c>
      <c r="EM6" s="21">
        <f t="shared" si="14"/>
        <v>0.17</v>
      </c>
      <c r="EN6" s="21">
        <f t="shared" si="14"/>
        <v>0.27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11002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73.19</v>
      </c>
      <c r="P7" s="24">
        <v>0.51</v>
      </c>
      <c r="Q7" s="24">
        <v>100</v>
      </c>
      <c r="R7" s="24">
        <v>1397</v>
      </c>
      <c r="S7" s="24">
        <v>1955678</v>
      </c>
      <c r="T7" s="24">
        <v>1121.26</v>
      </c>
      <c r="U7" s="24">
        <v>1744.18</v>
      </c>
      <c r="V7" s="24">
        <v>9991</v>
      </c>
      <c r="W7" s="24">
        <v>2.56</v>
      </c>
      <c r="X7" s="24">
        <v>3902.73</v>
      </c>
      <c r="Y7" s="24">
        <v>37.18</v>
      </c>
      <c r="Z7" s="24">
        <v>38.799999999999997</v>
      </c>
      <c r="AA7" s="24">
        <v>41.02</v>
      </c>
      <c r="AB7" s="24">
        <v>41.6</v>
      </c>
      <c r="AC7" s="24">
        <v>42.5</v>
      </c>
      <c r="AD7" s="24">
        <v>105.78</v>
      </c>
      <c r="AE7" s="24">
        <v>106.09</v>
      </c>
      <c r="AF7" s="24">
        <v>101.98</v>
      </c>
      <c r="AG7" s="24">
        <v>102.68</v>
      </c>
      <c r="AH7" s="24">
        <v>103.79</v>
      </c>
      <c r="AI7" s="24">
        <v>105.07</v>
      </c>
      <c r="AJ7" s="24">
        <v>348.05</v>
      </c>
      <c r="AK7" s="24">
        <v>321.02999999999997</v>
      </c>
      <c r="AL7" s="24">
        <v>270.95</v>
      </c>
      <c r="AM7" s="24">
        <v>265.74</v>
      </c>
      <c r="AN7" s="24">
        <v>255.07</v>
      </c>
      <c r="AO7" s="24">
        <v>63.96</v>
      </c>
      <c r="AP7" s="24">
        <v>69.42</v>
      </c>
      <c r="AQ7" s="24">
        <v>52.27</v>
      </c>
      <c r="AR7" s="24">
        <v>58.68</v>
      </c>
      <c r="AS7" s="24">
        <v>53.87</v>
      </c>
      <c r="AT7" s="24">
        <v>63.54</v>
      </c>
      <c r="AU7" s="24">
        <v>14.16</v>
      </c>
      <c r="AV7" s="24">
        <v>9.75</v>
      </c>
      <c r="AW7" s="24">
        <v>13.65</v>
      </c>
      <c r="AX7" s="24">
        <v>15.79</v>
      </c>
      <c r="AY7" s="24">
        <v>17.760000000000002</v>
      </c>
      <c r="AZ7" s="24">
        <v>44.24</v>
      </c>
      <c r="BA7" s="24">
        <v>43.07</v>
      </c>
      <c r="BB7" s="24">
        <v>41.51</v>
      </c>
      <c r="BC7" s="24">
        <v>45.01</v>
      </c>
      <c r="BD7" s="24">
        <v>46.37</v>
      </c>
      <c r="BE7" s="24">
        <v>50.9</v>
      </c>
      <c r="BF7" s="24">
        <v>4586.49</v>
      </c>
      <c r="BG7" s="24">
        <v>3929.39</v>
      </c>
      <c r="BH7" s="24">
        <v>2876.21</v>
      </c>
      <c r="BI7" s="24">
        <v>2444.81</v>
      </c>
      <c r="BJ7" s="24">
        <v>2340.17</v>
      </c>
      <c r="BK7" s="24">
        <v>1258.43</v>
      </c>
      <c r="BL7" s="24">
        <v>1163.75</v>
      </c>
      <c r="BM7" s="24">
        <v>1160.22</v>
      </c>
      <c r="BN7" s="24">
        <v>1141.98</v>
      </c>
      <c r="BO7" s="24">
        <v>1062.58</v>
      </c>
      <c r="BP7" s="24">
        <v>1099.1500000000001</v>
      </c>
      <c r="BQ7" s="24">
        <v>20.87</v>
      </c>
      <c r="BR7" s="24">
        <v>22.13</v>
      </c>
      <c r="BS7" s="24">
        <v>25.15</v>
      </c>
      <c r="BT7" s="24">
        <v>25.48</v>
      </c>
      <c r="BU7" s="24">
        <v>26.2</v>
      </c>
      <c r="BV7" s="24">
        <v>73.36</v>
      </c>
      <c r="BW7" s="24">
        <v>72.599999999999994</v>
      </c>
      <c r="BX7" s="24">
        <v>81.81</v>
      </c>
      <c r="BY7" s="24">
        <v>82.27</v>
      </c>
      <c r="BZ7" s="24">
        <v>80.36</v>
      </c>
      <c r="CA7" s="24">
        <v>72.92</v>
      </c>
      <c r="CB7" s="24">
        <v>439.43</v>
      </c>
      <c r="CC7" s="24">
        <v>417.75</v>
      </c>
      <c r="CD7" s="24">
        <v>373.29</v>
      </c>
      <c r="CE7" s="24">
        <v>379.17</v>
      </c>
      <c r="CF7" s="24">
        <v>365.29</v>
      </c>
      <c r="CG7" s="24">
        <v>224.88</v>
      </c>
      <c r="CH7" s="24">
        <v>228.64</v>
      </c>
      <c r="CI7" s="24">
        <v>193.59</v>
      </c>
      <c r="CJ7" s="24">
        <v>194.42</v>
      </c>
      <c r="CK7" s="24">
        <v>201.33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42.4</v>
      </c>
      <c r="CS7" s="24">
        <v>42.28</v>
      </c>
      <c r="CT7" s="24">
        <v>45.3</v>
      </c>
      <c r="CU7" s="24">
        <v>45.6</v>
      </c>
      <c r="CV7" s="24">
        <v>44.79</v>
      </c>
      <c r="CW7" s="24">
        <v>43.17</v>
      </c>
      <c r="CX7" s="24">
        <v>94.76</v>
      </c>
      <c r="CY7" s="24">
        <v>95.14</v>
      </c>
      <c r="CZ7" s="24">
        <v>97.01</v>
      </c>
      <c r="DA7" s="24">
        <v>96.21</v>
      </c>
      <c r="DB7" s="24">
        <v>96.54</v>
      </c>
      <c r="DC7" s="24">
        <v>84.19</v>
      </c>
      <c r="DD7" s="24">
        <v>84.34</v>
      </c>
      <c r="DE7" s="24">
        <v>88.37</v>
      </c>
      <c r="DF7" s="24">
        <v>88.66</v>
      </c>
      <c r="DG7" s="24">
        <v>88.68</v>
      </c>
      <c r="DH7" s="24">
        <v>86.31</v>
      </c>
      <c r="DI7" s="24">
        <v>42.49</v>
      </c>
      <c r="DJ7" s="24">
        <v>44.15</v>
      </c>
      <c r="DK7" s="24">
        <v>45.96</v>
      </c>
      <c r="DL7" s="24">
        <v>47.74</v>
      </c>
      <c r="DM7" s="24">
        <v>48.29</v>
      </c>
      <c r="DN7" s="24">
        <v>21.36</v>
      </c>
      <c r="DO7" s="24">
        <v>22.79</v>
      </c>
      <c r="DP7" s="24">
        <v>32.57</v>
      </c>
      <c r="DQ7" s="24">
        <v>33.159999999999997</v>
      </c>
      <c r="DR7" s="24">
        <v>34.590000000000003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0.01</v>
      </c>
      <c r="DZ7" s="24">
        <v>0.01</v>
      </c>
      <c r="EA7" s="24">
        <v>0.04</v>
      </c>
      <c r="EB7" s="24">
        <v>0.12</v>
      </c>
      <c r="EC7" s="24">
        <v>0.1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0.39</v>
      </c>
      <c r="EK7" s="24">
        <v>0.1</v>
      </c>
      <c r="EL7" s="24">
        <v>0.22</v>
      </c>
      <c r="EM7" s="24">
        <v>0.17</v>
      </c>
      <c r="EN7" s="24">
        <v>0.27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2B4AF3C5-8B20-4F1F-8D89-370C6B15F7D2}"/>
</file>

<file path=customXml/itemProps2.xml><?xml version="1.0" encoding="utf-8"?>
<ds:datastoreItem xmlns:ds="http://schemas.openxmlformats.org/officeDocument/2006/customXml" ds:itemID="{CBBC498F-5B7A-4C52-8B3E-E4C9A9AE1CA8}"/>
</file>

<file path=customXml/itemProps3.xml><?xml version="1.0" encoding="utf-8"?>
<ds:datastoreItem xmlns:ds="http://schemas.openxmlformats.org/officeDocument/2006/customXml" ds:itemID="{B7FACBB9-48F3-4FC0-AFE7-639B4D58AB5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2026-01-21T06:55:01Z</cp:lastPrinted>
  <dcterms:created xsi:type="dcterms:W3CDTF">2025-12-23T06:07:29Z</dcterms:created>
  <dcterms:modified xsi:type="dcterms:W3CDTF">2026-01-27T07:20:37Z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