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組織用\建設局下水道経営部経営企画課\20 財務係\◇（２）決算業務\①決算調整業務\決算統計\R6\11_経営分析表の分析等について\02_回答データ\"/>
    </mc:Choice>
  </mc:AlternateContent>
  <xr:revisionPtr revIDLastSave="0" documentId="13_ncr:1_{356CBC75-507C-4FE5-A9D8-D5B0E68F470C}" xr6:coauthVersionLast="47" xr6:coauthVersionMax="47" xr10:uidLastSave="{00000000-0000-0000-0000-000000000000}"/>
  <workbookProtection workbookAlgorithmName="SHA-512" workbookHashValue="1K6eXfOiko7earDoMPXKv2OQkG7rm9rXt1V2oYaiTse3vx1pEkyLI1hEvjrn93eTz5iHGIboXA9oenHOGankbQ==" workbookSaltValue="AN2zJtHgZ8WYN+HVw3ufm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<sst xmlns="http://schemas.openxmlformats.org/spreadsheetml/2006/main" count="231" uniqueCount="116">
  <si>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</si>
  <si>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</si>
  <si>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</si>
  <si>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</si>
  <si>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</si>
  <si>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</si>
  <si>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</si>
  <si>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</si>
  <si>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</si>
  <si>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</si>
  <si>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</si>
  <si>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</si>
  <si>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</si>
  <si>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</si>
  <si>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</si>
  <si>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</si>
  <si>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</si>
  <si>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</si>
  <si>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</si>
  <si>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</si>
  <si>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</si>
  <si>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</si>
  <si>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</si>
  <si>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</si>
  <si>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</si>
  <si>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</si>
  <si>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</si>
  <si>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</si>
  <si>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</si>
  <si>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</si>
  <si>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</si>
  <si>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</si>
  <si>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</si>
  <si>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</si>
  <si>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</si>
  <si>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</si>
  <si>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</si>
  <si>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</si>
  <si>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</si>
  <si>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</si>
  <si>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</si>
  <si>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</si>
  <si>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</si>
  <si>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</si>
  <si>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</si>
  <si>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</si>
  <si>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</si>
  <si>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</si>
  <si>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</si>
  <si>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</si>
  <si>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</si>
  <si>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</si>
  <si>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</si>
  <si>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</si>
  <si>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</si>
  <si>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</si>
  <si>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</si>
  <si>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</si>
  <si>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</si>
  <si>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</si>
  <si>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</si>
  <si>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</si>
  <si>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</si>
  <si>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</si>
  <si>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</si>
  <si>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</si>
  <si>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</si>
  <si>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</si>
  <si>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</si>
  <si>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</si>
  <si>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</si>
  <si>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</si>
  <si>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</si>
  <si>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</si>
  <si>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</si>
  <si>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</si>
  <si>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</si>
  <si>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</si>
  <si>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</si>
  <si>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</si>
  <si>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</si>
  <si>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</si>
  <si>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</si>
  <si>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</si>
  <si>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</si>
  <si>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</si>
  <si>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</si>
  <si>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</si>
  <si>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</si>
  <si>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</si>
  <si>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</si>
  <si>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</si>
  <si>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</si>
  <si>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</si>
  <si>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</si>
  <si>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</si>
  <si>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</si>
  <si>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</si>
  <si>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</si>
  <si>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</si>
  <si>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</si>
  <si>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</si>
  <si>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</si>
  <si>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</si>
  <si>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</si>
  <si>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</si>
  <si>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</si>
  <si>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</si>
  <si>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</si>
  <si>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</si>
  <si>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</si>
  <si>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</si>
  <si>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</si>
  <si>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法定耐用年数を過ぎた管渠がないことから、「管渠老朽化率」及び「管渠改善率」については0で推移しています。
　ただし、「有形固定資産減価償却率」は高率で推移しており、管渠以外の施設を中心に老朽化が進んでいることが懸念される状況です。</t>
    <phoneticPr fontId="4"/>
  </si>
  <si>
    <t>　本事業の性質上、赤字経営となりやすい傾向にありますが、公共下水道を中心とした下水道事業全体で経営を行っているため、経営に支障は生じていません。
　しかしながら、今後、施設の更新時期の到来による更新費用の増大が予測されるため、より適切な施設規模や更新時期について検証し、将来的なコストの抑制を図るなど、経営状況の改善に努める必要があります。</t>
    <phoneticPr fontId="4"/>
  </si>
  <si>
    <t>　本事業は、市街化区域外における事業であるため、対象地域の人口密度が低く、維持管理や設備投資などの費用を使用料収入で回収することが困難な状況となっています。
　そのため、「経常収支比率」や「経費回収率」は100％を下回る値で推移しております。
　ただし、過去に借り入れた企業債の償還が進んでいることから、R6年度においては「企業債残高対事業規模比率」が類似団体平均を下回るなど、経営状況の改善が今後も一定程度見込まれます。
　この他、「施設利用率」は類似団体平均よりも低率で推移していることから、施設の更新に際しては、施設規模の見直しなどの検証が必要な状況です。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</si>
</sst>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6A-44B3-87FB-D81221AED1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626A-44B3-87FB-D81221AED1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25.64</c:v>
                </c:pt>
                <c:pt idx="1">
                  <c:v>28.05</c:v>
                </c:pt>
                <c:pt idx="2">
                  <c:v>28.92</c:v>
                </c:pt>
                <c:pt idx="3">
                  <c:v>28.83</c:v>
                </c:pt>
                <c:pt idx="4">
                  <c:v>29.75</c:v>
                </c:pt>
              </c:numCache>
            </c:numRef>
          </c:val>
          <c:extLst>
            <c:ext xmlns:c16="http://schemas.microsoft.com/office/drawing/2014/chart" uri="{C3380CC4-5D6E-409C-BE32-E72D297353CC}">
              <c16:uniqueId val="{00000000-3DE9-48A6-AD56-9E4D05662B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DE9-48A6-AD56-9E4D05662B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97.82</c:v>
                </c:pt>
                <c:pt idx="1">
                  <c:v>97.74</c:v>
                </c:pt>
                <c:pt idx="2">
                  <c:v>97.83</c:v>
                </c:pt>
                <c:pt idx="3">
                  <c:v>97.46</c:v>
                </c:pt>
                <c:pt idx="4">
                  <c:v>98.16</c:v>
                </c:pt>
              </c:numCache>
            </c:numRef>
          </c:val>
          <c:extLst>
            <c:ext xmlns:c16="http://schemas.microsoft.com/office/drawing/2014/chart" uri="{C3380CC4-5D6E-409C-BE32-E72D297353CC}">
              <c16:uniqueId val="{00000000-0993-4EF8-BDA4-F303AAB7C4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0993-4EF8-BDA4-F303AAB7C4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62.08</c:v>
                </c:pt>
                <c:pt idx="1">
                  <c:v>69.180000000000007</c:v>
                </c:pt>
                <c:pt idx="2">
                  <c:v>74.040000000000006</c:v>
                </c:pt>
                <c:pt idx="3">
                  <c:v>82.39</c:v>
                </c:pt>
                <c:pt idx="4">
                  <c:v>86.3</c:v>
                </c:pt>
              </c:numCache>
            </c:numRef>
          </c:val>
          <c:extLst>
            <c:ext xmlns:c16="http://schemas.microsoft.com/office/drawing/2014/chart" uri="{C3380CC4-5D6E-409C-BE32-E72D297353CC}">
              <c16:uniqueId val="{00000000-C169-489C-A65C-332BF9BF30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C169-489C-A65C-332BF9BF30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47.39</c:v>
                </c:pt>
                <c:pt idx="1">
                  <c:v>49.19</c:v>
                </c:pt>
                <c:pt idx="2">
                  <c:v>50.45</c:v>
                </c:pt>
                <c:pt idx="3">
                  <c:v>51.88</c:v>
                </c:pt>
                <c:pt idx="4">
                  <c:v>53.57</c:v>
                </c:pt>
              </c:numCache>
            </c:numRef>
          </c:val>
          <c:extLst>
            <c:ext xmlns:c16="http://schemas.microsoft.com/office/drawing/2014/chart" uri="{C3380CC4-5D6E-409C-BE32-E72D297353CC}">
              <c16:uniqueId val="{00000000-E3BB-49D8-B047-4B7F585124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E3BB-49D8-B047-4B7F585124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91-418A-9104-6FB2B5DA6D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B991-418A-9104-6FB2B5DA6D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99.72</c:v>
                </c:pt>
                <c:pt idx="1">
                  <c:v>68.069999999999993</c:v>
                </c:pt>
                <c:pt idx="2">
                  <c:v>51.02</c:v>
                </c:pt>
                <c:pt idx="3">
                  <c:v>30.33</c:v>
                </c:pt>
                <c:pt idx="4">
                  <c:v>22.22</c:v>
                </c:pt>
              </c:numCache>
            </c:numRef>
          </c:val>
          <c:extLst>
            <c:ext xmlns:c16="http://schemas.microsoft.com/office/drawing/2014/chart" uri="{C3380CC4-5D6E-409C-BE32-E72D297353CC}">
              <c16:uniqueId val="{00000000-9E01-476D-822B-A1F1228703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E01-476D-822B-A1F1228703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-20.09</c:v>
                </c:pt>
                <c:pt idx="1">
                  <c:v>-167.45</c:v>
                </c:pt>
                <c:pt idx="2">
                  <c:v>-9.93</c:v>
                </c:pt>
                <c:pt idx="3">
                  <c:v>-319.06</c:v>
                </c:pt>
                <c:pt idx="4">
                  <c:v>1.65</c:v>
                </c:pt>
              </c:numCache>
            </c:numRef>
          </c:val>
          <c:extLst>
            <c:ext xmlns:c16="http://schemas.microsoft.com/office/drawing/2014/chart" uri="{C3380CC4-5D6E-409C-BE32-E72D297353CC}">
              <c16:uniqueId val="{00000000-B5EE-4124-B342-D80D171D79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B5EE-4124-B342-D80D171D79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1219.1099999999999</c:v>
                </c:pt>
                <c:pt idx="1">
                  <c:v>980.69</c:v>
                </c:pt>
                <c:pt idx="2">
                  <c:v>810.65</c:v>
                </c:pt>
                <c:pt idx="3">
                  <c:v>676.38</c:v>
                </c:pt>
                <c:pt idx="4">
                  <c:v>581.84</c:v>
                </c:pt>
              </c:numCache>
            </c:numRef>
          </c:val>
          <c:extLst>
            <c:ext xmlns:c16="http://schemas.microsoft.com/office/drawing/2014/chart" uri="{C3380CC4-5D6E-409C-BE32-E72D297353CC}">
              <c16:uniqueId val="{00000000-93CC-49C2-A9F6-695DDCDAAC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93CC-49C2-A9F6-695DDCDAAC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48.91</c:v>
                </c:pt>
                <c:pt idx="1">
                  <c:v>58.56</c:v>
                </c:pt>
                <c:pt idx="2">
                  <c:v>65.36</c:v>
                </c:pt>
                <c:pt idx="3">
                  <c:v>75.260000000000005</c:v>
                </c:pt>
                <c:pt idx="4">
                  <c:v>80.930000000000007</c:v>
                </c:pt>
              </c:numCache>
            </c:numRef>
          </c:val>
          <c:extLst>
            <c:ext xmlns:c16="http://schemas.microsoft.com/office/drawing/2014/chart" uri="{C3380CC4-5D6E-409C-BE32-E72D297353CC}">
              <c16:uniqueId val="{00000000-D0D8-4E01-8026-886471CAE8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D0D8-4E01-8026-886471CAE8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589.80999999999995</c:v>
                </c:pt>
                <c:pt idx="1">
                  <c:v>518.19000000000005</c:v>
                </c:pt>
                <c:pt idx="2">
                  <c:v>479.01</c:v>
                </c:pt>
                <c:pt idx="3">
                  <c:v>440.91</c:v>
                </c:pt>
                <c:pt idx="4">
                  <c:v>420.75</c:v>
                </c:pt>
              </c:numCache>
            </c:numRef>
          </c:val>
          <c:extLst>
            <c:ext xmlns:c16="http://schemas.microsoft.com/office/drawing/2014/chart" uri="{C3380CC4-5D6E-409C-BE32-E72D297353CC}">
              <c16:uniqueId val="{00000000-33A3-4B09-9A13-46407AD669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33A3-4B09-9A13-46407AD669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宮城県　仙台市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1064142</v>
      </c>
      <c r="AM8" s="36"/>
      <c r="AN8" s="36"/>
      <c r="AO8" s="36"/>
      <c r="AP8" s="36"/>
      <c r="AQ8" s="36"/>
      <c r="AR8" s="36"/>
      <c r="AS8" s="36"/>
      <c r="AT8" s="37">
        <f>データ!T6</f>
        <v>786.35</v>
      </c>
      <c r="AU8" s="37"/>
      <c r="AV8" s="37"/>
      <c r="AW8" s="37"/>
      <c r="AX8" s="37"/>
      <c r="AY8" s="37"/>
      <c r="AZ8" s="37"/>
      <c r="BA8" s="37"/>
      <c r="BB8" s="37">
        <f>データ!U6</f>
        <v>1353.27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50.47</v>
      </c>
      <c r="J10" s="37"/>
      <c r="K10" s="37"/>
      <c r="L10" s="37"/>
      <c r="M10" s="37"/>
      <c r="N10" s="37"/>
      <c r="O10" s="37"/>
      <c r="P10" s="37">
        <f>データ!P6</f>
        <v>0.19</v>
      </c>
      <c r="Q10" s="37"/>
      <c r="R10" s="37"/>
      <c r="S10" s="37"/>
      <c r="T10" s="37"/>
      <c r="U10" s="37"/>
      <c r="V10" s="37"/>
      <c r="W10" s="37">
        <f>データ!Q6</f>
        <v>100</v>
      </c>
      <c r="X10" s="37"/>
      <c r="Y10" s="37"/>
      <c r="Z10" s="37"/>
      <c r="AA10" s="37"/>
      <c r="AB10" s="37"/>
      <c r="AC10" s="37"/>
      <c r="AD10" s="36">
        <f>データ!R6</f>
        <v>1917</v>
      </c>
      <c r="AE10" s="36"/>
      <c r="AF10" s="36"/>
      <c r="AG10" s="36"/>
      <c r="AH10" s="36"/>
      <c r="AI10" s="36"/>
      <c r="AJ10" s="36"/>
      <c r="AK10" s="2"/>
      <c r="AL10" s="36">
        <f>データ!V6</f>
        <v>2012</v>
      </c>
      <c r="AM10" s="36"/>
      <c r="AN10" s="36"/>
      <c r="AO10" s="36"/>
      <c r="AP10" s="36"/>
      <c r="AQ10" s="36"/>
      <c r="AR10" s="36"/>
      <c r="AS10" s="36"/>
      <c r="AT10" s="37">
        <f>データ!W6</f>
        <v>1.06</v>
      </c>
      <c r="AU10" s="37"/>
      <c r="AV10" s="37"/>
      <c r="AW10" s="37"/>
      <c r="AX10" s="37"/>
      <c r="AY10" s="37"/>
      <c r="AZ10" s="37"/>
      <c r="BA10" s="37"/>
      <c r="BB10" s="37">
        <f>データ!X6</f>
        <v>1898.11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2DsiwdlrD2SUC6E8SPY5qkL8tDqjt/JpGk0g1fCDnir+M6fzh+53DzvvnWyvU9n3/3iRQLX0lrVvWGLnN7cQ==" saltValue="AJZJA6tvEnarU5mZ/ZEZ2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41009</v>
      </c>
      <c r="D6" s="19">
        <f t="shared" si="3"/>
        <v>46</v>
      </c>
      <c r="E6" s="19">
        <f t="shared" si="3"/>
        <v>17</v>
      </c>
      <c r="F6" s="19">
        <f t="shared" si="3"/>
        <v>4</v>
      </c>
      <c r="G6" s="19">
        <f t="shared" si="3"/>
        <v>0</v>
      </c>
      <c r="H6" s="19" t="str">
        <f t="shared" si="3"/>
        <v>宮城県　仙台市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50.47</v>
      </c>
      <c r="P6" s="20">
        <f t="shared" si="3"/>
        <v>0.19</v>
      </c>
      <c r="Q6" s="20">
        <f t="shared" si="3"/>
        <v>100</v>
      </c>
      <c r="R6" s="20">
        <f t="shared" si="3"/>
        <v>1917</v>
      </c>
      <c r="S6" s="20">
        <f t="shared" si="3"/>
        <v>1064142</v>
      </c>
      <c r="T6" s="20">
        <f t="shared" si="3"/>
        <v>786.35</v>
      </c>
      <c r="U6" s="20">
        <f t="shared" si="3"/>
        <v>1353.27</v>
      </c>
      <c r="V6" s="20">
        <f t="shared" si="3"/>
        <v>2012</v>
      </c>
      <c r="W6" s="20">
        <f t="shared" si="3"/>
        <v>1.06</v>
      </c>
      <c r="X6" s="20">
        <f t="shared" si="3"/>
        <v>1898.11</v>
      </c>
      <c r="Y6" s="21">
        <f>IF(Y7="",NA(),Y7)</f>
        <v>62.08</v>
      </c>
      <c r="Z6" s="21">
        <f t="shared" ref="Z6:AH6" si="4">IF(Z7="",NA(),Z7)</f>
        <v>69.180000000000007</v>
      </c>
      <c r="AA6" s="21">
        <f t="shared" si="4"/>
        <v>74.040000000000006</v>
      </c>
      <c r="AB6" s="21">
        <f t="shared" si="4"/>
        <v>82.39</v>
      </c>
      <c r="AC6" s="21">
        <f t="shared" si="4"/>
        <v>86.3</v>
      </c>
      <c r="AD6" s="21">
        <f t="shared" si="4"/>
        <v>102.7</v>
      </c>
      <c r="AE6" s="21">
        <f t="shared" si="4"/>
        <v>104.11</v>
      </c>
      <c r="AF6" s="21">
        <f t="shared" si="4"/>
        <v>101.98</v>
      </c>
      <c r="AG6" s="21">
        <f t="shared" si="4"/>
        <v>102.68</v>
      </c>
      <c r="AH6" s="21">
        <f t="shared" si="4"/>
        <v>103.79</v>
      </c>
      <c r="AI6" s="20" t="str">
        <f>IF(AI7="","",IF(AI7="-","【-】","【"&amp;SUBSTITUTE(TEXT(AI7,"#,##0.00"),"-","△")&amp;"】"))</f>
        <v>【105.07】</v>
      </c>
      <c r="AJ6" s="21">
        <f>IF(AJ7="",NA(),AJ7)</f>
        <v>99.72</v>
      </c>
      <c r="AK6" s="21">
        <f t="shared" ref="AK6:AS6" si="5">IF(AK7="",NA(),AK7)</f>
        <v>68.069999999999993</v>
      </c>
      <c r="AL6" s="21">
        <f t="shared" si="5"/>
        <v>51.02</v>
      </c>
      <c r="AM6" s="21">
        <f t="shared" si="5"/>
        <v>30.33</v>
      </c>
      <c r="AN6" s="21">
        <f t="shared" si="5"/>
        <v>22.22</v>
      </c>
      <c r="AO6" s="21">
        <f t="shared" si="5"/>
        <v>48.2</v>
      </c>
      <c r="AP6" s="21">
        <f t="shared" si="5"/>
        <v>46.91</v>
      </c>
      <c r="AQ6" s="21">
        <f t="shared" si="5"/>
        <v>52.27</v>
      </c>
      <c r="AR6" s="21">
        <f t="shared" si="5"/>
        <v>58.68</v>
      </c>
      <c r="AS6" s="21">
        <f t="shared" si="5"/>
        <v>53.87</v>
      </c>
      <c r="AT6" s="20" t="str">
        <f>IF(AT7="","",IF(AT7="-","【-】","【"&amp;SUBSTITUTE(TEXT(AT7,"#,##0.00"),"-","△")&amp;"】"))</f>
        <v>【63.54】</v>
      </c>
      <c r="AU6" s="21">
        <f>IF(AU7="",NA(),AU7)</f>
        <v>-20.09</v>
      </c>
      <c r="AV6" s="21">
        <f t="shared" ref="AV6:BD6" si="6">IF(AV7="",NA(),AV7)</f>
        <v>-167.45</v>
      </c>
      <c r="AW6" s="21">
        <f t="shared" si="6"/>
        <v>-9.93</v>
      </c>
      <c r="AX6" s="21">
        <f t="shared" si="6"/>
        <v>-319.06</v>
      </c>
      <c r="AY6" s="21">
        <f t="shared" si="6"/>
        <v>1.65</v>
      </c>
      <c r="AZ6" s="21">
        <f t="shared" si="6"/>
        <v>46.85</v>
      </c>
      <c r="BA6" s="21">
        <f t="shared" si="6"/>
        <v>44.35</v>
      </c>
      <c r="BB6" s="21">
        <f t="shared" si="6"/>
        <v>41.51</v>
      </c>
      <c r="BC6" s="21">
        <f t="shared" si="6"/>
        <v>45.01</v>
      </c>
      <c r="BD6" s="21">
        <f t="shared" si="6"/>
        <v>46.37</v>
      </c>
      <c r="BE6" s="20" t="str">
        <f>IF(BE7="","",IF(BE7="-","【-】","【"&amp;SUBSTITUTE(TEXT(BE7,"#,##0.00"),"-","△")&amp;"】"))</f>
        <v>【50.90】</v>
      </c>
      <c r="BF6" s="21">
        <f>IF(BF7="",NA(),BF7)</f>
        <v>1219.1099999999999</v>
      </c>
      <c r="BG6" s="21">
        <f t="shared" ref="BG6:BO6" si="7">IF(BG7="",NA(),BG7)</f>
        <v>980.69</v>
      </c>
      <c r="BH6" s="21">
        <f t="shared" si="7"/>
        <v>810.65</v>
      </c>
      <c r="BI6" s="21">
        <f t="shared" si="7"/>
        <v>676.38</v>
      </c>
      <c r="BJ6" s="21">
        <f t="shared" si="7"/>
        <v>581.84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48.91</v>
      </c>
      <c r="BR6" s="21">
        <f t="shared" ref="BR6:BZ6" si="8">IF(BR7="",NA(),BR7)</f>
        <v>58.56</v>
      </c>
      <c r="BS6" s="21">
        <f t="shared" si="8"/>
        <v>65.36</v>
      </c>
      <c r="BT6" s="21">
        <f t="shared" si="8"/>
        <v>75.260000000000005</v>
      </c>
      <c r="BU6" s="21">
        <f t="shared" si="8"/>
        <v>80.930000000000007</v>
      </c>
      <c r="BV6" s="21">
        <f t="shared" si="8"/>
        <v>82.88</v>
      </c>
      <c r="BW6" s="21">
        <f t="shared" si="8"/>
        <v>82.53</v>
      </c>
      <c r="BX6" s="21">
        <f t="shared" si="8"/>
        <v>81.81</v>
      </c>
      <c r="BY6" s="21">
        <f t="shared" si="8"/>
        <v>82.27</v>
      </c>
      <c r="BZ6" s="21">
        <f t="shared" si="8"/>
        <v>80.36</v>
      </c>
      <c r="CA6" s="20" t="str">
        <f>IF(CA7="","",IF(CA7="-","【-】","【"&amp;SUBSTITUTE(TEXT(CA7,"#,##0.00"),"-","△")&amp;"】"))</f>
        <v>【72.92】</v>
      </c>
      <c r="CB6" s="21">
        <f>IF(CB7="",NA(),CB7)</f>
        <v>589.80999999999995</v>
      </c>
      <c r="CC6" s="21">
        <f t="shared" ref="CC6:CK6" si="9">IF(CC7="",NA(),CC7)</f>
        <v>518.19000000000005</v>
      </c>
      <c r="CD6" s="21">
        <f t="shared" si="9"/>
        <v>479.01</v>
      </c>
      <c r="CE6" s="21">
        <f t="shared" si="9"/>
        <v>440.91</v>
      </c>
      <c r="CF6" s="21">
        <f t="shared" si="9"/>
        <v>420.75</v>
      </c>
      <c r="CG6" s="21">
        <f t="shared" si="9"/>
        <v>187.76</v>
      </c>
      <c r="CH6" s="21">
        <f t="shared" si="9"/>
        <v>190.48</v>
      </c>
      <c r="CI6" s="21">
        <f t="shared" si="9"/>
        <v>193.59</v>
      </c>
      <c r="CJ6" s="21">
        <f t="shared" si="9"/>
        <v>194.42</v>
      </c>
      <c r="CK6" s="21">
        <f t="shared" si="9"/>
        <v>201.33</v>
      </c>
      <c r="CL6" s="20" t="str">
        <f>IF(CL7="","",IF(CL7="-","【-】","【"&amp;SUBSTITUTE(TEXT(CL7,"#,##0.00"),"-","△")&amp;"】"))</f>
        <v>【225.78】</v>
      </c>
      <c r="CM6" s="21">
        <f>IF(CM7="",NA(),CM7)</f>
        <v>25.64</v>
      </c>
      <c r="CN6" s="21">
        <f t="shared" ref="CN6:CV6" si="10">IF(CN7="",NA(),CN7)</f>
        <v>28.05</v>
      </c>
      <c r="CO6" s="21">
        <f t="shared" si="10"/>
        <v>28.92</v>
      </c>
      <c r="CP6" s="21">
        <f t="shared" si="10"/>
        <v>28.83</v>
      </c>
      <c r="CQ6" s="21">
        <f t="shared" si="10"/>
        <v>29.75</v>
      </c>
      <c r="CR6" s="21">
        <f t="shared" si="10"/>
        <v>45.87</v>
      </c>
      <c r="CS6" s="21">
        <f t="shared" si="10"/>
        <v>44.24</v>
      </c>
      <c r="CT6" s="21">
        <f t="shared" si="10"/>
        <v>45.3</v>
      </c>
      <c r="CU6" s="21">
        <f t="shared" si="10"/>
        <v>45.6</v>
      </c>
      <c r="CV6" s="21">
        <f t="shared" si="10"/>
        <v>44.79</v>
      </c>
      <c r="CW6" s="20" t="str">
        <f>IF(CW7="","",IF(CW7="-","【-】","【"&amp;SUBSTITUTE(TEXT(CW7,"#,##0.00"),"-","△")&amp;"】"))</f>
        <v>【43.17】</v>
      </c>
      <c r="CX6" s="21">
        <f>IF(CX7="",NA(),CX7)</f>
        <v>97.82</v>
      </c>
      <c r="CY6" s="21">
        <f t="shared" ref="CY6:DG6" si="11">IF(CY7="",NA(),CY7)</f>
        <v>97.74</v>
      </c>
      <c r="CZ6" s="21">
        <f t="shared" si="11"/>
        <v>97.83</v>
      </c>
      <c r="DA6" s="21">
        <f t="shared" si="11"/>
        <v>97.46</v>
      </c>
      <c r="DB6" s="21">
        <f t="shared" si="11"/>
        <v>98.16</v>
      </c>
      <c r="DC6" s="21">
        <f t="shared" si="11"/>
        <v>87.65</v>
      </c>
      <c r="DD6" s="21">
        <f t="shared" si="11"/>
        <v>88.15</v>
      </c>
      <c r="DE6" s="21">
        <f t="shared" si="11"/>
        <v>88.37</v>
      </c>
      <c r="DF6" s="21">
        <f t="shared" si="11"/>
        <v>88.66</v>
      </c>
      <c r="DG6" s="21">
        <f t="shared" si="11"/>
        <v>88.68</v>
      </c>
      <c r="DH6" s="20" t="str">
        <f>IF(DH7="","",IF(DH7="-","【-】","【"&amp;SUBSTITUTE(TEXT(DH7,"#,##0.00"),"-","△")&amp;"】"))</f>
        <v>【86.31】</v>
      </c>
      <c r="DI6" s="21">
        <f>IF(DI7="",NA(),DI7)</f>
        <v>47.39</v>
      </c>
      <c r="DJ6" s="21">
        <f t="shared" ref="DJ6:DR6" si="12">IF(DJ7="",NA(),DJ7)</f>
        <v>49.19</v>
      </c>
      <c r="DK6" s="21">
        <f t="shared" si="12"/>
        <v>50.45</v>
      </c>
      <c r="DL6" s="21">
        <f t="shared" si="12"/>
        <v>51.88</v>
      </c>
      <c r="DM6" s="21">
        <f t="shared" si="12"/>
        <v>53.57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41009</v>
      </c>
      <c r="D7" s="23">
        <v>46</v>
      </c>
      <c r="E7" s="23">
        <v>17</v>
      </c>
      <c r="F7" s="23">
        <v>4</v>
      </c>
      <c r="G7" s="23">
        <v>0</v>
      </c>
      <c r="H7" s="23" t="s">
        <v>96</v>
      </c>
      <c r="I7" s="23" t="s">
        <v>97</v>
      </c>
      <c r="J7" s="23" t="s">
        <v>98</v>
      </c>
      <c r="K7" s="23" t="s">
        <v>99</v>
      </c>
      <c r="L7" s="23" t="s">
        <v>100</v>
      </c>
      <c r="M7" s="23" t="s">
        <v>101</v>
      </c>
      <c r="N7" s="24" t="s">
        <v>102</v>
      </c>
      <c r="O7" s="24">
        <v>50.47</v>
      </c>
      <c r="P7" s="24">
        <v>0.19</v>
      </c>
      <c r="Q7" s="24">
        <v>100</v>
      </c>
      <c r="R7" s="24">
        <v>1917</v>
      </c>
      <c r="S7" s="24">
        <v>1064142</v>
      </c>
      <c r="T7" s="24">
        <v>786.35</v>
      </c>
      <c r="U7" s="24">
        <v>1353.27</v>
      </c>
      <c r="V7" s="24">
        <v>2012</v>
      </c>
      <c r="W7" s="24">
        <v>1.06</v>
      </c>
      <c r="X7" s="24">
        <v>1898.11</v>
      </c>
      <c r="Y7" s="24">
        <v>62.08</v>
      </c>
      <c r="Z7" s="24">
        <v>69.180000000000007</v>
      </c>
      <c r="AA7" s="24">
        <v>74.040000000000006</v>
      </c>
      <c r="AB7" s="24">
        <v>82.39</v>
      </c>
      <c r="AC7" s="24">
        <v>86.3</v>
      </c>
      <c r="AD7" s="24">
        <v>102.7</v>
      </c>
      <c r="AE7" s="24">
        <v>104.11</v>
      </c>
      <c r="AF7" s="24">
        <v>101.98</v>
      </c>
      <c r="AG7" s="24">
        <v>102.68</v>
      </c>
      <c r="AH7" s="24">
        <v>103.79</v>
      </c>
      <c r="AI7" s="24">
        <v>105.07</v>
      </c>
      <c r="AJ7" s="24">
        <v>99.72</v>
      </c>
      <c r="AK7" s="24">
        <v>68.069999999999993</v>
      </c>
      <c r="AL7" s="24">
        <v>51.02</v>
      </c>
      <c r="AM7" s="24">
        <v>30.33</v>
      </c>
      <c r="AN7" s="24">
        <v>22.22</v>
      </c>
      <c r="AO7" s="24">
        <v>48.2</v>
      </c>
      <c r="AP7" s="24">
        <v>46.91</v>
      </c>
      <c r="AQ7" s="24">
        <v>52.27</v>
      </c>
      <c r="AR7" s="24">
        <v>58.68</v>
      </c>
      <c r="AS7" s="24">
        <v>53.87</v>
      </c>
      <c r="AT7" s="24">
        <v>63.54</v>
      </c>
      <c r="AU7" s="24">
        <v>-20.09</v>
      </c>
      <c r="AV7" s="24">
        <v>-167.45</v>
      </c>
      <c r="AW7" s="24">
        <v>-9.93</v>
      </c>
      <c r="AX7" s="24">
        <v>-319.06</v>
      </c>
      <c r="AY7" s="24">
        <v>1.65</v>
      </c>
      <c r="AZ7" s="24">
        <v>46.85</v>
      </c>
      <c r="BA7" s="24">
        <v>44.35</v>
      </c>
      <c r="BB7" s="24">
        <v>41.51</v>
      </c>
      <c r="BC7" s="24">
        <v>45.01</v>
      </c>
      <c r="BD7" s="24">
        <v>46.37</v>
      </c>
      <c r="BE7" s="24">
        <v>50.9</v>
      </c>
      <c r="BF7" s="24">
        <v>1219.1099999999999</v>
      </c>
      <c r="BG7" s="24">
        <v>980.69</v>
      </c>
      <c r="BH7" s="24">
        <v>810.65</v>
      </c>
      <c r="BI7" s="24">
        <v>676.38</v>
      </c>
      <c r="BJ7" s="24">
        <v>581.84</v>
      </c>
      <c r="BK7" s="24">
        <v>1268.6300000000001</v>
      </c>
      <c r="BL7" s="24">
        <v>1283.69</v>
      </c>
      <c r="BM7" s="24">
        <v>1160.22</v>
      </c>
      <c r="BN7" s="24">
        <v>1141.98</v>
      </c>
      <c r="BO7" s="24">
        <v>1062.58</v>
      </c>
      <c r="BP7" s="24">
        <v>1099.1500000000001</v>
      </c>
      <c r="BQ7" s="24">
        <v>48.91</v>
      </c>
      <c r="BR7" s="24">
        <v>58.56</v>
      </c>
      <c r="BS7" s="24">
        <v>65.36</v>
      </c>
      <c r="BT7" s="24">
        <v>75.260000000000005</v>
      </c>
      <c r="BU7" s="24">
        <v>80.930000000000007</v>
      </c>
      <c r="BV7" s="24">
        <v>82.88</v>
      </c>
      <c r="BW7" s="24">
        <v>82.53</v>
      </c>
      <c r="BX7" s="24">
        <v>81.81</v>
      </c>
      <c r="BY7" s="24">
        <v>82.27</v>
      </c>
      <c r="BZ7" s="24">
        <v>80.36</v>
      </c>
      <c r="CA7" s="24">
        <v>72.92</v>
      </c>
      <c r="CB7" s="24">
        <v>589.80999999999995</v>
      </c>
      <c r="CC7" s="24">
        <v>518.19000000000005</v>
      </c>
      <c r="CD7" s="24">
        <v>479.01</v>
      </c>
      <c r="CE7" s="24">
        <v>440.91</v>
      </c>
      <c r="CF7" s="24">
        <v>420.75</v>
      </c>
      <c r="CG7" s="24">
        <v>187.76</v>
      </c>
      <c r="CH7" s="24">
        <v>190.48</v>
      </c>
      <c r="CI7" s="24">
        <v>193.59</v>
      </c>
      <c r="CJ7" s="24">
        <v>194.42</v>
      </c>
      <c r="CK7" s="24">
        <v>201.33</v>
      </c>
      <c r="CL7" s="24">
        <v>225.78</v>
      </c>
      <c r="CM7" s="24">
        <v>25.64</v>
      </c>
      <c r="CN7" s="24">
        <v>28.05</v>
      </c>
      <c r="CO7" s="24">
        <v>28.92</v>
      </c>
      <c r="CP7" s="24">
        <v>28.83</v>
      </c>
      <c r="CQ7" s="24">
        <v>29.75</v>
      </c>
      <c r="CR7" s="24">
        <v>45.87</v>
      </c>
      <c r="CS7" s="24">
        <v>44.24</v>
      </c>
      <c r="CT7" s="24">
        <v>45.3</v>
      </c>
      <c r="CU7" s="24">
        <v>45.6</v>
      </c>
      <c r="CV7" s="24">
        <v>44.79</v>
      </c>
      <c r="CW7" s="24">
        <v>43.17</v>
      </c>
      <c r="CX7" s="24">
        <v>97.82</v>
      </c>
      <c r="CY7" s="24">
        <v>97.74</v>
      </c>
      <c r="CZ7" s="24">
        <v>97.83</v>
      </c>
      <c r="DA7" s="24">
        <v>97.46</v>
      </c>
      <c r="DB7" s="24">
        <v>98.16</v>
      </c>
      <c r="DC7" s="24">
        <v>87.65</v>
      </c>
      <c r="DD7" s="24">
        <v>88.15</v>
      </c>
      <c r="DE7" s="24">
        <v>88.37</v>
      </c>
      <c r="DF7" s="24">
        <v>88.66</v>
      </c>
      <c r="DG7" s="24">
        <v>88.68</v>
      </c>
      <c r="DH7" s="24">
        <v>86.31</v>
      </c>
      <c r="DI7" s="24">
        <v>47.39</v>
      </c>
      <c r="DJ7" s="24">
        <v>49.19</v>
      </c>
      <c r="DK7" s="24">
        <v>50.45</v>
      </c>
      <c r="DL7" s="24">
        <v>51.88</v>
      </c>
      <c r="DM7" s="24">
        <v>53.57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4CC2B4F-A488-4DA7-8C59-3E2EC4EA8740}"/>
</file>

<file path=customXml/itemProps2.xml><?xml version="1.0" encoding="utf-8"?>
<ds:datastoreItem xmlns:ds="http://schemas.openxmlformats.org/officeDocument/2006/customXml" ds:itemID="{C52D6C06-A8B9-4A08-983E-69D7A5662E4C}"/>
</file>

<file path=customXml/itemProps3.xml><?xml version="1.0" encoding="utf-8"?>
<ds:datastoreItem xmlns:ds="http://schemas.openxmlformats.org/officeDocument/2006/customXml" ds:itemID="{55FA605F-76CA-4D9C-A97E-936613F7F60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2025-12-23T06:08:49Z</dcterms:created>
  <dcterms:modified xsi:type="dcterms:W3CDTF">2026-01-28T23:02:11Z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