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honcho.intra.city.sendai.jp\組織用\建設局下水道経営部経営企画課\20 財務係\◇（２）決算業務\①決算調整業務\決算統計\R6\11_経営分析表の分析等について\02_回答データ\"/>
    </mc:Choice>
  </mc:AlternateContent>
  <xr:revisionPtr revIDLastSave="0" documentId="13_ncr:1_{9C647E33-E5A7-4058-9919-7EEF173CD853}" xr6:coauthVersionLast="47" xr6:coauthVersionMax="47" xr10:uidLastSave="{00000000-0000-0000-0000-000000000000}"/>
  <workbookProtection workbookAlgorithmName="SHA-512" workbookHashValue="lKuzOjK3pcHpe15VimSzrtRCi3ix3lrWUb4KYjKLBUsHvmG0CmFZPKCFW30Q4BumuRRjFs6c2OcdN2ObtPsQqQ==" workbookSaltValue="b0wcRDj+pIrrvz4H46ncAw==" workbookSpinCount="100000" lockStructure="1"/>
  <bookViews>
    <workbookView xWindow="-110" yWindow="-110" windowWidth="19420" windowHeight="1030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E85" i="4"/>
  <c r="AT10" i="4"/>
  <c r="AL10" i="4"/>
  <c r="I10" i="4"/>
</calcChain>
</file>

<file path=xl/sharedStrings.xml><?xml version="1.0" encoding="utf-8"?>
<sst xmlns="http://schemas.openxmlformats.org/spreadsheetml/2006/main" count="308" uniqueCount="118">
  <si>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</si>
  <si>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</si>
  <si>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</si>
  <si>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</si>
  <si>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</si>
  <si>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</si>
  <si>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</si>
  <si>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</si>
  <si>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</si>
  <si>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</si>
  <si>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</si>
  <si>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</si>
  <si>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</si>
  <si>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</si>
  <si>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</si>
  <si>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</si>
  <si>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</si>
  <si>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</si>
  <si>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</si>
  <si>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</si>
  <si>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</si>
  <si>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</si>
  <si>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</si>
  <si>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</si>
  <si>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</si>
  <si>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</si>
  <si>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</si>
  <si>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</si>
  <si>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</si>
  <si>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</si>
  <si>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</si>
  <si>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</si>
  <si>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</si>
  <si>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</si>
  <si>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</si>
  <si>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</si>
  <si>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</si>
  <si>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</si>
  <si>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</si>
  <si>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</si>
  <si>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</si>
  <si>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</si>
  <si>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</si>
  <si>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</si>
  <si>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</si>
  <si>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</si>
  <si>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</si>
  <si>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</si>
  <si>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</si>
  <si>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</si>
  <si>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</si>
  <si>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</si>
  <si>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</si>
  <si>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</si>
  <si>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</si>
  <si>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</si>
  <si>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</si>
  <si>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</si>
  <si>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</si>
  <si>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</si>
  <si>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</si>
  <si>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</si>
  <si>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</si>
  <si>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</si>
  <si>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</si>
  <si>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</si>
  <si>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</si>
  <si>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</si>
  <si>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</si>
  <si>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</si>
  <si>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</si>
  <si>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</si>
  <si>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</si>
  <si>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</si>
  <si>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</si>
  <si>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</si>
  <si>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</si>
  <si>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</si>
  <si>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</si>
  <si>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</si>
  <si>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</si>
  <si>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</si>
  <si>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</si>
  <si>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</si>
  <si>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</si>
  <si>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</si>
  <si>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</si>
  <si>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</si>
  <si>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</si>
  <si>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</si>
  <si>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</si>
  <si>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</si>
  <si>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</si>
  <si>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</si>
  <si>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</si>
  <si>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</si>
  <si>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仙台市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</si>
  <si>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</si>
  <si>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</si>
  <si>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</si>
  <si>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</si>
  <si>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</si>
  <si>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</si>
  <si>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</si>
  <si>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</si>
  <si>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</si>
  <si>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</si>
  <si>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</si>
  <si>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</si>
  <si>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</si>
  <si>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</si>
  <si>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</si>
  <si>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</si>
  <si>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</si>
  <si>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</si>
  <si>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本事業は、生活排水処理の特性、効果や経済性などを考慮し、地域の特性に合わせて、個人の住宅ごとに、公設・公管理型の浄化槽を設置する事業であることから、維持管理や設備投資などの費用を使用料収入で回収することが困難な状況であり、設備投資などについては一般会計からの補助金で一部を賄うこととしています。
　そのため、「経常収支比率」や「経費回収率」は100％を下回る値で推移しております。
　「企業債残高対事業規模比率」は、事業開始後20年程度であるため、未償還残高が多く、類似団体平均よりも高率で推移していると考えられます。</t>
    <phoneticPr fontId="4"/>
  </si>
  <si>
    <t>　「有形固定資産減価償却率」は高率で推移しており、管渠以外の施設を中心に老朽化が進んでいることが懸念される状況です。</t>
    <phoneticPr fontId="4"/>
  </si>
  <si>
    <t>　本事業の性質上、赤字経営となりやすい傾向にありますが、公共下水道を中心とした下水道事業全体で経営を行っているため、経営に支障は生じておりません（※）。
　しかしながら、本事業においても収支差を縮小させるため、費用の低減に取組み、安定的・効率的な経営に努める必要があります。
※本事業は平成16年度から開始していますが、経営比較分析表は令和5年度決算より作成しています。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</si>
</sst>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18-4990-9140-AF8178506BD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518-4990-9140-AF8178506BD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45.86</c:v>
                </c:pt>
                <c:pt idx="4">
                  <c:v>43.87</c:v>
                </c:pt>
              </c:numCache>
            </c:numRef>
          </c:val>
          <c:extLst>
            <c:ext xmlns:c16="http://schemas.microsoft.com/office/drawing/2014/chart" uri="{C3380CC4-5D6E-409C-BE32-E72D297353CC}">
              <c16:uniqueId val="{00000000-AB19-463C-A168-BF9F389971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54.08</c:v>
                </c:pt>
                <c:pt idx="4">
                  <c:v>52.59</c:v>
                </c:pt>
              </c:numCache>
            </c:numRef>
          </c:val>
          <c:smooth val="0"/>
          <c:extLst>
            <c:ext xmlns:c16="http://schemas.microsoft.com/office/drawing/2014/chart" uri="{C3380CC4-5D6E-409C-BE32-E72D297353CC}">
              <c16:uniqueId val="{00000001-AB19-463C-A168-BF9F389971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DE29-4C49-9A22-66136AF915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90.57</c:v>
                </c:pt>
                <c:pt idx="4">
                  <c:v>87.02</c:v>
                </c:pt>
              </c:numCache>
            </c:numRef>
          </c:val>
          <c:smooth val="0"/>
          <c:extLst>
            <c:ext xmlns:c16="http://schemas.microsoft.com/office/drawing/2014/chart" uri="{C3380CC4-5D6E-409C-BE32-E72D297353CC}">
              <c16:uniqueId val="{00000001-DE29-4C49-9A22-66136AF915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35.44</c:v>
                </c:pt>
                <c:pt idx="4">
                  <c:v>36.270000000000003</c:v>
                </c:pt>
              </c:numCache>
            </c:numRef>
          </c:val>
          <c:extLst>
            <c:ext xmlns:c16="http://schemas.microsoft.com/office/drawing/2014/chart" uri="{C3380CC4-5D6E-409C-BE32-E72D297353CC}">
              <c16:uniqueId val="{00000000-66EF-49CC-91B5-B206948E19F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96.95</c:v>
                </c:pt>
                <c:pt idx="4">
                  <c:v>99.24</c:v>
                </c:pt>
              </c:numCache>
            </c:numRef>
          </c:val>
          <c:smooth val="0"/>
          <c:extLst>
            <c:ext xmlns:c16="http://schemas.microsoft.com/office/drawing/2014/chart" uri="{C3380CC4-5D6E-409C-BE32-E72D297353CC}">
              <c16:uniqueId val="{00000001-66EF-49CC-91B5-B206948E19F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41.3</c:v>
                </c:pt>
                <c:pt idx="4">
                  <c:v>43.1</c:v>
                </c:pt>
              </c:numCache>
            </c:numRef>
          </c:val>
          <c:extLst>
            <c:ext xmlns:c16="http://schemas.microsoft.com/office/drawing/2014/chart" uri="{C3380CC4-5D6E-409C-BE32-E72D297353CC}">
              <c16:uniqueId val="{00000000-1307-4062-AA53-429B27508BF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26.92</c:v>
                </c:pt>
                <c:pt idx="4">
                  <c:v>27.57</c:v>
                </c:pt>
              </c:numCache>
            </c:numRef>
          </c:val>
          <c:smooth val="0"/>
          <c:extLst>
            <c:ext xmlns:c16="http://schemas.microsoft.com/office/drawing/2014/chart" uri="{C3380CC4-5D6E-409C-BE32-E72D297353CC}">
              <c16:uniqueId val="{00000001-1307-4062-AA53-429B27508BF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5E-4E49-B751-482796AA8AF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D5E-4E49-B751-482796AA8AF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468.68</c:v>
                </c:pt>
                <c:pt idx="4">
                  <c:v>465.05</c:v>
                </c:pt>
              </c:numCache>
            </c:numRef>
          </c:val>
          <c:extLst>
            <c:ext xmlns:c16="http://schemas.microsoft.com/office/drawing/2014/chart" uri="{C3380CC4-5D6E-409C-BE32-E72D297353CC}">
              <c16:uniqueId val="{00000000-9FD1-478A-8CC3-002FAB84314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91.33</c:v>
                </c:pt>
                <c:pt idx="4">
                  <c:v>89.91</c:v>
                </c:pt>
              </c:numCache>
            </c:numRef>
          </c:val>
          <c:smooth val="0"/>
          <c:extLst>
            <c:ext xmlns:c16="http://schemas.microsoft.com/office/drawing/2014/chart" uri="{C3380CC4-5D6E-409C-BE32-E72D297353CC}">
              <c16:uniqueId val="{00000001-9FD1-478A-8CC3-002FAB84314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-54.66</c:v>
                </c:pt>
                <c:pt idx="4">
                  <c:v>-16.02</c:v>
                </c:pt>
              </c:numCache>
            </c:numRef>
          </c:val>
          <c:extLst>
            <c:ext xmlns:c16="http://schemas.microsoft.com/office/drawing/2014/chart" uri="{C3380CC4-5D6E-409C-BE32-E72D297353CC}">
              <c16:uniqueId val="{00000000-1751-4180-A419-4CAFFE02B93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126.97</c:v>
                </c:pt>
                <c:pt idx="4">
                  <c:v>103.61</c:v>
                </c:pt>
              </c:numCache>
            </c:numRef>
          </c:val>
          <c:smooth val="0"/>
          <c:extLst>
            <c:ext xmlns:c16="http://schemas.microsoft.com/office/drawing/2014/chart" uri="{C3380CC4-5D6E-409C-BE32-E72D297353CC}">
              <c16:uniqueId val="{00000001-1751-4180-A419-4CAFFE02B93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1831.7</c:v>
                </c:pt>
                <c:pt idx="4">
                  <c:v>1843.01</c:v>
                </c:pt>
              </c:numCache>
            </c:numRef>
          </c:val>
          <c:extLst>
            <c:ext xmlns:c16="http://schemas.microsoft.com/office/drawing/2014/chart" uri="{C3380CC4-5D6E-409C-BE32-E72D297353CC}">
              <c16:uniqueId val="{00000000-C914-4E0F-AA4F-1DCC6A7C0AE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338.47</c:v>
                </c:pt>
                <c:pt idx="4">
                  <c:v>368.83</c:v>
                </c:pt>
              </c:numCache>
            </c:numRef>
          </c:val>
          <c:smooth val="0"/>
          <c:extLst>
            <c:ext xmlns:c16="http://schemas.microsoft.com/office/drawing/2014/chart" uri="{C3380CC4-5D6E-409C-BE32-E72D297353CC}">
              <c16:uniqueId val="{00000001-C914-4E0F-AA4F-1DCC6A7C0AE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15.99</c:v>
                </c:pt>
                <c:pt idx="4">
                  <c:v>17.670000000000002</c:v>
                </c:pt>
              </c:numCache>
            </c:numRef>
          </c:val>
          <c:extLst>
            <c:ext xmlns:c16="http://schemas.microsoft.com/office/drawing/2014/chart" uri="{C3380CC4-5D6E-409C-BE32-E72D297353CC}">
              <c16:uniqueId val="{00000000-E93C-442F-89D1-54A1D29F229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56.06</c:v>
                </c:pt>
                <c:pt idx="4">
                  <c:v>53.25</c:v>
                </c:pt>
              </c:numCache>
            </c:numRef>
          </c:val>
          <c:smooth val="0"/>
          <c:extLst>
            <c:ext xmlns:c16="http://schemas.microsoft.com/office/drawing/2014/chart" uri="{C3380CC4-5D6E-409C-BE32-E72D297353CC}">
              <c16:uniqueId val="{00000001-E93C-442F-89D1-54A1D29F229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818.85</c:v>
                </c:pt>
                <c:pt idx="4">
                  <c:v>750.82</c:v>
                </c:pt>
              </c:numCache>
            </c:numRef>
          </c:val>
          <c:extLst>
            <c:ext xmlns:c16="http://schemas.microsoft.com/office/drawing/2014/chart" uri="{C3380CC4-5D6E-409C-BE32-E72D297353CC}">
              <c16:uniqueId val="{00000000-3405-4BF6-968E-71177859B07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304.36</c:v>
                </c:pt>
                <c:pt idx="4">
                  <c:v>325.45</c:v>
                </c:pt>
              </c:numCache>
            </c:numRef>
          </c:val>
          <c:smooth val="0"/>
          <c:extLst>
            <c:ext xmlns:c16="http://schemas.microsoft.com/office/drawing/2014/chart" uri="{C3380CC4-5D6E-409C-BE32-E72D297353CC}">
              <c16:uniqueId val="{00000001-3405-4BF6-968E-71177859B07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宮城県　仙台市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1064142</v>
      </c>
      <c r="AM8" s="54"/>
      <c r="AN8" s="54"/>
      <c r="AO8" s="54"/>
      <c r="AP8" s="54"/>
      <c r="AQ8" s="54"/>
      <c r="AR8" s="54"/>
      <c r="AS8" s="54"/>
      <c r="AT8" s="53">
        <f>データ!T6</f>
        <v>786.35</v>
      </c>
      <c r="AU8" s="53"/>
      <c r="AV8" s="53"/>
      <c r="AW8" s="53"/>
      <c r="AX8" s="53"/>
      <c r="AY8" s="53"/>
      <c r="AZ8" s="53"/>
      <c r="BA8" s="53"/>
      <c r="BB8" s="53">
        <f>データ!U6</f>
        <v>1353.27</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26.42</v>
      </c>
      <c r="J10" s="53"/>
      <c r="K10" s="53"/>
      <c r="L10" s="53"/>
      <c r="M10" s="53"/>
      <c r="N10" s="53"/>
      <c r="O10" s="53"/>
      <c r="P10" s="53">
        <f>データ!P6</f>
        <v>0.45</v>
      </c>
      <c r="Q10" s="53"/>
      <c r="R10" s="53"/>
      <c r="S10" s="53"/>
      <c r="T10" s="53"/>
      <c r="U10" s="53"/>
      <c r="V10" s="53"/>
      <c r="W10" s="53">
        <f>データ!Q6</f>
        <v>100</v>
      </c>
      <c r="X10" s="53"/>
      <c r="Y10" s="53"/>
      <c r="Z10" s="53"/>
      <c r="AA10" s="53"/>
      <c r="AB10" s="53"/>
      <c r="AC10" s="53"/>
      <c r="AD10" s="54">
        <f>データ!R6</f>
        <v>1760</v>
      </c>
      <c r="AE10" s="54"/>
      <c r="AF10" s="54"/>
      <c r="AG10" s="54"/>
      <c r="AH10" s="54"/>
      <c r="AI10" s="54"/>
      <c r="AJ10" s="54"/>
      <c r="AK10" s="2"/>
      <c r="AL10" s="54">
        <f>データ!V6</f>
        <v>4718</v>
      </c>
      <c r="AM10" s="54"/>
      <c r="AN10" s="54"/>
      <c r="AO10" s="54"/>
      <c r="AP10" s="54"/>
      <c r="AQ10" s="54"/>
      <c r="AR10" s="54"/>
      <c r="AS10" s="54"/>
      <c r="AT10" s="53">
        <f>データ!W6</f>
        <v>0</v>
      </c>
      <c r="AU10" s="53"/>
      <c r="AV10" s="53"/>
      <c r="AW10" s="53"/>
      <c r="AX10" s="53"/>
      <c r="AY10" s="53"/>
      <c r="AZ10" s="53"/>
      <c r="BA10" s="53"/>
      <c r="BB10" s="53" t="str">
        <f>データ!X6</f>
        <v>-</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117</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BnUvE76OpVUAVxhfOk7JP6Drezky7oM5XSmg5C+mTdceFO60dYIpIGJLQrE8tejZyW6n8MB99kWNcV2uYuznhA==" saltValue="ujQO98lZtH03KPnHN4pD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41009</v>
      </c>
      <c r="D6" s="19">
        <f t="shared" si="3"/>
        <v>46</v>
      </c>
      <c r="E6" s="19">
        <f t="shared" si="3"/>
        <v>18</v>
      </c>
      <c r="F6" s="19">
        <f t="shared" si="3"/>
        <v>0</v>
      </c>
      <c r="G6" s="19">
        <f t="shared" si="3"/>
        <v>0</v>
      </c>
      <c r="H6" s="19" t="str">
        <f t="shared" si="3"/>
        <v>宮城県　仙台市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26.42</v>
      </c>
      <c r="P6" s="20">
        <f t="shared" si="3"/>
        <v>0.45</v>
      </c>
      <c r="Q6" s="20">
        <f t="shared" si="3"/>
        <v>100</v>
      </c>
      <c r="R6" s="20">
        <f t="shared" si="3"/>
        <v>1760</v>
      </c>
      <c r="S6" s="20">
        <f t="shared" si="3"/>
        <v>1064142</v>
      </c>
      <c r="T6" s="20">
        <f t="shared" si="3"/>
        <v>786.35</v>
      </c>
      <c r="U6" s="20">
        <f t="shared" si="3"/>
        <v>1353.27</v>
      </c>
      <c r="V6" s="20">
        <f t="shared" si="3"/>
        <v>4718</v>
      </c>
      <c r="W6" s="20">
        <f t="shared" si="3"/>
        <v>0</v>
      </c>
      <c r="X6" s="20" t="str">
        <f t="shared" si="3"/>
        <v>-</v>
      </c>
      <c r="Y6" s="21" t="str">
        <f>IF(Y7="",NA(),Y7)</f>
        <v>-</v>
      </c>
      <c r="Z6" s="21" t="str">
        <f t="shared" ref="Z6:AH6" si="4">IF(Z7="",NA(),Z7)</f>
        <v>-</v>
      </c>
      <c r="AA6" s="21" t="str">
        <f t="shared" si="4"/>
        <v>-</v>
      </c>
      <c r="AB6" s="21">
        <f t="shared" si="4"/>
        <v>35.44</v>
      </c>
      <c r="AC6" s="21">
        <f t="shared" si="4"/>
        <v>36.270000000000003</v>
      </c>
      <c r="AD6" s="21" t="str">
        <f t="shared" si="4"/>
        <v>-</v>
      </c>
      <c r="AE6" s="21" t="str">
        <f t="shared" si="4"/>
        <v>-</v>
      </c>
      <c r="AF6" s="21" t="str">
        <f t="shared" si="4"/>
        <v>-</v>
      </c>
      <c r="AG6" s="21">
        <f t="shared" si="4"/>
        <v>96.95</v>
      </c>
      <c r="AH6" s="21">
        <f t="shared" si="4"/>
        <v>99.24</v>
      </c>
      <c r="AI6" s="20" t="str">
        <f>IF(AI7="","",IF(AI7="-","【-】","【"&amp;SUBSTITUTE(TEXT(AI7,"#,##0.00"),"-","△")&amp;"】"))</f>
        <v>【100.06】</v>
      </c>
      <c r="AJ6" s="21" t="str">
        <f>IF(AJ7="",NA(),AJ7)</f>
        <v>-</v>
      </c>
      <c r="AK6" s="21" t="str">
        <f t="shared" ref="AK6:AS6" si="5">IF(AK7="",NA(),AK7)</f>
        <v>-</v>
      </c>
      <c r="AL6" s="21" t="str">
        <f t="shared" si="5"/>
        <v>-</v>
      </c>
      <c r="AM6" s="21">
        <f t="shared" si="5"/>
        <v>468.68</v>
      </c>
      <c r="AN6" s="21">
        <f t="shared" si="5"/>
        <v>465.05</v>
      </c>
      <c r="AO6" s="21" t="str">
        <f t="shared" si="5"/>
        <v>-</v>
      </c>
      <c r="AP6" s="21" t="str">
        <f t="shared" si="5"/>
        <v>-</v>
      </c>
      <c r="AQ6" s="21" t="str">
        <f t="shared" si="5"/>
        <v>-</v>
      </c>
      <c r="AR6" s="21">
        <f t="shared" si="5"/>
        <v>91.33</v>
      </c>
      <c r="AS6" s="21">
        <f t="shared" si="5"/>
        <v>89.91</v>
      </c>
      <c r="AT6" s="20" t="str">
        <f>IF(AT7="","",IF(AT7="-","【-】","【"&amp;SUBSTITUTE(TEXT(AT7,"#,##0.00"),"-","△")&amp;"】"))</f>
        <v>【84.61】</v>
      </c>
      <c r="AU6" s="21" t="str">
        <f>IF(AU7="",NA(),AU7)</f>
        <v>-</v>
      </c>
      <c r="AV6" s="21" t="str">
        <f t="shared" ref="AV6:BD6" si="6">IF(AV7="",NA(),AV7)</f>
        <v>-</v>
      </c>
      <c r="AW6" s="21" t="str">
        <f t="shared" si="6"/>
        <v>-</v>
      </c>
      <c r="AX6" s="21">
        <f t="shared" si="6"/>
        <v>-54.66</v>
      </c>
      <c r="AY6" s="21">
        <f t="shared" si="6"/>
        <v>-16.02</v>
      </c>
      <c r="AZ6" s="21" t="str">
        <f t="shared" si="6"/>
        <v>-</v>
      </c>
      <c r="BA6" s="21" t="str">
        <f t="shared" si="6"/>
        <v>-</v>
      </c>
      <c r="BB6" s="21" t="str">
        <f t="shared" si="6"/>
        <v>-</v>
      </c>
      <c r="BC6" s="21">
        <f t="shared" si="6"/>
        <v>126.97</v>
      </c>
      <c r="BD6" s="21">
        <f t="shared" si="6"/>
        <v>103.61</v>
      </c>
      <c r="BE6" s="20" t="str">
        <f>IF(BE7="","",IF(BE7="-","【-】","【"&amp;SUBSTITUTE(TEXT(BE7,"#,##0.00"),"-","△")&amp;"】"))</f>
        <v>【106.63】</v>
      </c>
      <c r="BF6" s="21" t="str">
        <f>IF(BF7="",NA(),BF7)</f>
        <v>-</v>
      </c>
      <c r="BG6" s="21" t="str">
        <f t="shared" ref="BG6:BO6" si="7">IF(BG7="",NA(),BG7)</f>
        <v>-</v>
      </c>
      <c r="BH6" s="21" t="str">
        <f t="shared" si="7"/>
        <v>-</v>
      </c>
      <c r="BI6" s="21">
        <f t="shared" si="7"/>
        <v>1831.7</v>
      </c>
      <c r="BJ6" s="21">
        <f t="shared" si="7"/>
        <v>1843.01</v>
      </c>
      <c r="BK6" s="21" t="str">
        <f t="shared" si="7"/>
        <v>-</v>
      </c>
      <c r="BL6" s="21" t="str">
        <f t="shared" si="7"/>
        <v>-</v>
      </c>
      <c r="BM6" s="21" t="str">
        <f t="shared" si="7"/>
        <v>-</v>
      </c>
      <c r="BN6" s="21">
        <f t="shared" si="7"/>
        <v>338.47</v>
      </c>
      <c r="BO6" s="21">
        <f t="shared" si="7"/>
        <v>368.83</v>
      </c>
      <c r="BP6" s="20" t="str">
        <f>IF(BP7="","",IF(BP7="-","【-】","【"&amp;SUBSTITUTE(TEXT(BP7,"#,##0.00"),"-","△")&amp;"】"))</f>
        <v>【386.06】</v>
      </c>
      <c r="BQ6" s="21" t="str">
        <f>IF(BQ7="",NA(),BQ7)</f>
        <v>-</v>
      </c>
      <c r="BR6" s="21" t="str">
        <f t="shared" ref="BR6:BZ6" si="8">IF(BR7="",NA(),BR7)</f>
        <v>-</v>
      </c>
      <c r="BS6" s="21" t="str">
        <f t="shared" si="8"/>
        <v>-</v>
      </c>
      <c r="BT6" s="21">
        <f t="shared" si="8"/>
        <v>15.99</v>
      </c>
      <c r="BU6" s="21">
        <f t="shared" si="8"/>
        <v>17.670000000000002</v>
      </c>
      <c r="BV6" s="21" t="str">
        <f t="shared" si="8"/>
        <v>-</v>
      </c>
      <c r="BW6" s="21" t="str">
        <f t="shared" si="8"/>
        <v>-</v>
      </c>
      <c r="BX6" s="21" t="str">
        <f t="shared" si="8"/>
        <v>-</v>
      </c>
      <c r="BY6" s="21">
        <f t="shared" si="8"/>
        <v>56.06</v>
      </c>
      <c r="BZ6" s="21">
        <f t="shared" si="8"/>
        <v>53.25</v>
      </c>
      <c r="CA6" s="20" t="str">
        <f>IF(CA7="","",IF(CA7="-","【-】","【"&amp;SUBSTITUTE(TEXT(CA7,"#,##0.00"),"-","△")&amp;"】"))</f>
        <v>【51.14】</v>
      </c>
      <c r="CB6" s="21" t="str">
        <f>IF(CB7="",NA(),CB7)</f>
        <v>-</v>
      </c>
      <c r="CC6" s="21" t="str">
        <f t="shared" ref="CC6:CK6" si="9">IF(CC7="",NA(),CC7)</f>
        <v>-</v>
      </c>
      <c r="CD6" s="21" t="str">
        <f t="shared" si="9"/>
        <v>-</v>
      </c>
      <c r="CE6" s="21">
        <f t="shared" si="9"/>
        <v>818.85</v>
      </c>
      <c r="CF6" s="21">
        <f t="shared" si="9"/>
        <v>750.82</v>
      </c>
      <c r="CG6" s="21" t="str">
        <f t="shared" si="9"/>
        <v>-</v>
      </c>
      <c r="CH6" s="21" t="str">
        <f t="shared" si="9"/>
        <v>-</v>
      </c>
      <c r="CI6" s="21" t="str">
        <f t="shared" si="9"/>
        <v>-</v>
      </c>
      <c r="CJ6" s="21">
        <f t="shared" si="9"/>
        <v>304.36</v>
      </c>
      <c r="CK6" s="21">
        <f t="shared" si="9"/>
        <v>325.45</v>
      </c>
      <c r="CL6" s="20" t="str">
        <f>IF(CL7="","",IF(CL7="-","【-】","【"&amp;SUBSTITUTE(TEXT(CL7,"#,##0.00"),"-","△")&amp;"】"))</f>
        <v>【329.31】</v>
      </c>
      <c r="CM6" s="21" t="str">
        <f>IF(CM7="",NA(),CM7)</f>
        <v>-</v>
      </c>
      <c r="CN6" s="21" t="str">
        <f t="shared" ref="CN6:CV6" si="10">IF(CN7="",NA(),CN7)</f>
        <v>-</v>
      </c>
      <c r="CO6" s="21" t="str">
        <f t="shared" si="10"/>
        <v>-</v>
      </c>
      <c r="CP6" s="21">
        <f t="shared" si="10"/>
        <v>45.86</v>
      </c>
      <c r="CQ6" s="21">
        <f t="shared" si="10"/>
        <v>43.87</v>
      </c>
      <c r="CR6" s="21" t="str">
        <f t="shared" si="10"/>
        <v>-</v>
      </c>
      <c r="CS6" s="21" t="str">
        <f t="shared" si="10"/>
        <v>-</v>
      </c>
      <c r="CT6" s="21" t="str">
        <f t="shared" si="10"/>
        <v>-</v>
      </c>
      <c r="CU6" s="21">
        <f t="shared" si="10"/>
        <v>54.08</v>
      </c>
      <c r="CV6" s="21">
        <f t="shared" si="10"/>
        <v>52.59</v>
      </c>
      <c r="CW6" s="20" t="str">
        <f>IF(CW7="","",IF(CW7="-","【-】","【"&amp;SUBSTITUTE(TEXT(CW7,"#,##0.00"),"-","△")&amp;"】"))</f>
        <v>【54.37】</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90.57</v>
      </c>
      <c r="DG6" s="21">
        <f t="shared" si="11"/>
        <v>87.02</v>
      </c>
      <c r="DH6" s="20" t="str">
        <f>IF(DH7="","",IF(DH7="-","【-】","【"&amp;SUBSTITUTE(TEXT(DH7,"#,##0.00"),"-","△")&amp;"】"))</f>
        <v>【84.89】</v>
      </c>
      <c r="DI6" s="21" t="str">
        <f>IF(DI7="",NA(),DI7)</f>
        <v>-</v>
      </c>
      <c r="DJ6" s="21" t="str">
        <f t="shared" ref="DJ6:DR6" si="12">IF(DJ7="",NA(),DJ7)</f>
        <v>-</v>
      </c>
      <c r="DK6" s="21" t="str">
        <f t="shared" si="12"/>
        <v>-</v>
      </c>
      <c r="DL6" s="21">
        <f t="shared" si="12"/>
        <v>41.3</v>
      </c>
      <c r="DM6" s="21">
        <f t="shared" si="12"/>
        <v>43.1</v>
      </c>
      <c r="DN6" s="21" t="str">
        <f t="shared" si="12"/>
        <v>-</v>
      </c>
      <c r="DO6" s="21" t="str">
        <f t="shared" si="12"/>
        <v>-</v>
      </c>
      <c r="DP6" s="21" t="str">
        <f t="shared" si="12"/>
        <v>-</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41009</v>
      </c>
      <c r="D7" s="23">
        <v>46</v>
      </c>
      <c r="E7" s="23">
        <v>18</v>
      </c>
      <c r="F7" s="23">
        <v>0</v>
      </c>
      <c r="G7" s="23">
        <v>0</v>
      </c>
      <c r="H7" s="23" t="s">
        <v>96</v>
      </c>
      <c r="I7" s="23" t="s">
        <v>97</v>
      </c>
      <c r="J7" s="23" t="s">
        <v>98</v>
      </c>
      <c r="K7" s="23" t="s">
        <v>99</v>
      </c>
      <c r="L7" s="23" t="s">
        <v>100</v>
      </c>
      <c r="M7" s="23" t="s">
        <v>101</v>
      </c>
      <c r="N7" s="24" t="s">
        <v>102</v>
      </c>
      <c r="O7" s="24">
        <v>26.42</v>
      </c>
      <c r="P7" s="24">
        <v>0.45</v>
      </c>
      <c r="Q7" s="24">
        <v>100</v>
      </c>
      <c r="R7" s="24">
        <v>1760</v>
      </c>
      <c r="S7" s="24">
        <v>1064142</v>
      </c>
      <c r="T7" s="24">
        <v>786.35</v>
      </c>
      <c r="U7" s="24">
        <v>1353.27</v>
      </c>
      <c r="V7" s="24">
        <v>4718</v>
      </c>
      <c r="W7" s="24">
        <v>0</v>
      </c>
      <c r="X7" s="24" t="s">
        <v>102</v>
      </c>
      <c r="Y7" s="24" t="s">
        <v>102</v>
      </c>
      <c r="Z7" s="24" t="s">
        <v>102</v>
      </c>
      <c r="AA7" s="24" t="s">
        <v>102</v>
      </c>
      <c r="AB7" s="24">
        <v>35.44</v>
      </c>
      <c r="AC7" s="24">
        <v>36.270000000000003</v>
      </c>
      <c r="AD7" s="24" t="s">
        <v>102</v>
      </c>
      <c r="AE7" s="24" t="s">
        <v>102</v>
      </c>
      <c r="AF7" s="24" t="s">
        <v>102</v>
      </c>
      <c r="AG7" s="24">
        <v>96.95</v>
      </c>
      <c r="AH7" s="24">
        <v>99.24</v>
      </c>
      <c r="AI7" s="24">
        <v>100.06</v>
      </c>
      <c r="AJ7" s="24" t="s">
        <v>102</v>
      </c>
      <c r="AK7" s="24" t="s">
        <v>102</v>
      </c>
      <c r="AL7" s="24" t="s">
        <v>102</v>
      </c>
      <c r="AM7" s="24">
        <v>468.68</v>
      </c>
      <c r="AN7" s="24">
        <v>465.05</v>
      </c>
      <c r="AO7" s="24" t="s">
        <v>102</v>
      </c>
      <c r="AP7" s="24" t="s">
        <v>102</v>
      </c>
      <c r="AQ7" s="24" t="s">
        <v>102</v>
      </c>
      <c r="AR7" s="24">
        <v>91.33</v>
      </c>
      <c r="AS7" s="24">
        <v>89.91</v>
      </c>
      <c r="AT7" s="24">
        <v>84.61</v>
      </c>
      <c r="AU7" s="24" t="s">
        <v>102</v>
      </c>
      <c r="AV7" s="24" t="s">
        <v>102</v>
      </c>
      <c r="AW7" s="24" t="s">
        <v>102</v>
      </c>
      <c r="AX7" s="24">
        <v>-54.66</v>
      </c>
      <c r="AY7" s="24">
        <v>-16.02</v>
      </c>
      <c r="AZ7" s="24" t="s">
        <v>102</v>
      </c>
      <c r="BA7" s="24" t="s">
        <v>102</v>
      </c>
      <c r="BB7" s="24" t="s">
        <v>102</v>
      </c>
      <c r="BC7" s="24">
        <v>126.97</v>
      </c>
      <c r="BD7" s="24">
        <v>103.61</v>
      </c>
      <c r="BE7" s="24">
        <v>106.63</v>
      </c>
      <c r="BF7" s="24" t="s">
        <v>102</v>
      </c>
      <c r="BG7" s="24" t="s">
        <v>102</v>
      </c>
      <c r="BH7" s="24" t="s">
        <v>102</v>
      </c>
      <c r="BI7" s="24">
        <v>1831.7</v>
      </c>
      <c r="BJ7" s="24">
        <v>1843.01</v>
      </c>
      <c r="BK7" s="24" t="s">
        <v>102</v>
      </c>
      <c r="BL7" s="24" t="s">
        <v>102</v>
      </c>
      <c r="BM7" s="24" t="s">
        <v>102</v>
      </c>
      <c r="BN7" s="24">
        <v>338.47</v>
      </c>
      <c r="BO7" s="24">
        <v>368.83</v>
      </c>
      <c r="BP7" s="24">
        <v>386.06</v>
      </c>
      <c r="BQ7" s="24" t="s">
        <v>102</v>
      </c>
      <c r="BR7" s="24" t="s">
        <v>102</v>
      </c>
      <c r="BS7" s="24" t="s">
        <v>102</v>
      </c>
      <c r="BT7" s="24">
        <v>15.99</v>
      </c>
      <c r="BU7" s="24">
        <v>17.670000000000002</v>
      </c>
      <c r="BV7" s="24" t="s">
        <v>102</v>
      </c>
      <c r="BW7" s="24" t="s">
        <v>102</v>
      </c>
      <c r="BX7" s="24" t="s">
        <v>102</v>
      </c>
      <c r="BY7" s="24">
        <v>56.06</v>
      </c>
      <c r="BZ7" s="24">
        <v>53.25</v>
      </c>
      <c r="CA7" s="24">
        <v>51.14</v>
      </c>
      <c r="CB7" s="24" t="s">
        <v>102</v>
      </c>
      <c r="CC7" s="24" t="s">
        <v>102</v>
      </c>
      <c r="CD7" s="24" t="s">
        <v>102</v>
      </c>
      <c r="CE7" s="24">
        <v>818.85</v>
      </c>
      <c r="CF7" s="24">
        <v>750.82</v>
      </c>
      <c r="CG7" s="24" t="s">
        <v>102</v>
      </c>
      <c r="CH7" s="24" t="s">
        <v>102</v>
      </c>
      <c r="CI7" s="24" t="s">
        <v>102</v>
      </c>
      <c r="CJ7" s="24">
        <v>304.36</v>
      </c>
      <c r="CK7" s="24">
        <v>325.45</v>
      </c>
      <c r="CL7" s="24">
        <v>329.31</v>
      </c>
      <c r="CM7" s="24" t="s">
        <v>102</v>
      </c>
      <c r="CN7" s="24" t="s">
        <v>102</v>
      </c>
      <c r="CO7" s="24" t="s">
        <v>102</v>
      </c>
      <c r="CP7" s="24">
        <v>45.86</v>
      </c>
      <c r="CQ7" s="24">
        <v>43.87</v>
      </c>
      <c r="CR7" s="24" t="s">
        <v>102</v>
      </c>
      <c r="CS7" s="24" t="s">
        <v>102</v>
      </c>
      <c r="CT7" s="24" t="s">
        <v>102</v>
      </c>
      <c r="CU7" s="24">
        <v>54.08</v>
      </c>
      <c r="CV7" s="24">
        <v>52.59</v>
      </c>
      <c r="CW7" s="24">
        <v>54.37</v>
      </c>
      <c r="CX7" s="24" t="s">
        <v>102</v>
      </c>
      <c r="CY7" s="24" t="s">
        <v>102</v>
      </c>
      <c r="CZ7" s="24" t="s">
        <v>102</v>
      </c>
      <c r="DA7" s="24">
        <v>100</v>
      </c>
      <c r="DB7" s="24">
        <v>100</v>
      </c>
      <c r="DC7" s="24" t="s">
        <v>102</v>
      </c>
      <c r="DD7" s="24" t="s">
        <v>102</v>
      </c>
      <c r="DE7" s="24" t="s">
        <v>102</v>
      </c>
      <c r="DF7" s="24">
        <v>90.57</v>
      </c>
      <c r="DG7" s="24">
        <v>87.02</v>
      </c>
      <c r="DH7" s="24">
        <v>84.89</v>
      </c>
      <c r="DI7" s="24" t="s">
        <v>102</v>
      </c>
      <c r="DJ7" s="24" t="s">
        <v>102</v>
      </c>
      <c r="DK7" s="24" t="s">
        <v>102</v>
      </c>
      <c r="DL7" s="24">
        <v>41.3</v>
      </c>
      <c r="DM7" s="24">
        <v>43.1</v>
      </c>
      <c r="DN7" s="24" t="s">
        <v>102</v>
      </c>
      <c r="DO7" s="24" t="s">
        <v>102</v>
      </c>
      <c r="DP7" s="24" t="s">
        <v>102</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A74C7E5D-830B-4ECA-A658-DFFFEB643DE9}"/>
</file>

<file path=customXml/itemProps2.xml><?xml version="1.0" encoding="utf-8"?>
<ds:datastoreItem xmlns:ds="http://schemas.openxmlformats.org/officeDocument/2006/customXml" ds:itemID="{54883BE8-732E-4CE0-92D8-1C6CA5BDCB7D}"/>
</file>

<file path=customXml/itemProps3.xml><?xml version="1.0" encoding="utf-8"?>
<ds:datastoreItem xmlns:ds="http://schemas.openxmlformats.org/officeDocument/2006/customXml" ds:itemID="{320FBB6B-01ED-40FB-BB08-5FC08323527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2025-12-23T06:29:06Z</dcterms:created>
  <dcterms:modified xsi:type="dcterms:W3CDTF">2026-01-28T00:06:43Z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