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3-1_（検討中）準公営企業室/02_下水道事業係/12_【大分類】調査/【中分類】○年度調査/【小分類】令和７年度調査（R11331廃棄）/03：経営比較分析表/09：団体提出/02：政令市/105 横浜市/"/>
    </mc:Choice>
  </mc:AlternateContent>
  <xr:revisionPtr revIDLastSave="0" documentId="8_{F335C8AE-E60C-4CF2-B74B-2DEB3FE74D53}" xr6:coauthVersionLast="47" xr6:coauthVersionMax="47" xr10:uidLastSave="{00000000-0000-0000-0000-000000000000}"/>
  <workbookProtection workbookAlgorithmName="SHA-512" workbookHashValue="Hl2k6K6pLoNaSPreFnDu4XbFNp8synrLnNNcVUYGSDAAMyVv5tGs3HRsIyL26ZRh19KJBeKrMBIrBdQvbsX43A==" workbookSaltValue="gFn1JhTIXpRxQujXnQ460g=="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<sst xmlns="http://schemas.openxmlformats.org/spreadsheetml/2006/main" count="231" uniqueCount="116">
  <si>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</si>
  <si>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</si>
  <si>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</si>
  <si>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</si>
  <si>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</si>
  <si>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</si>
  <si>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</si>
  <si>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</si>
  <si>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</si>
  <si>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</si>
  <si>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</si>
  <si>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</si>
  <si>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</si>
  <si>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</si>
  <si>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</si>
  <si>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</si>
  <si>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</si>
  <si>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</si>
  <si>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</si>
  <si>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</si>
  <si>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</si>
  <si>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</si>
  <si>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</si>
  <si>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</si>
  <si>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</si>
  <si>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</si>
  <si>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</si>
  <si>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</si>
  <si>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</si>
  <si>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</si>
  <si>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</si>
  <si>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</si>
  <si>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</si>
  <si>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</si>
  <si>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</si>
  <si>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</si>
  <si>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</si>
  <si>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</si>
  <si>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</si>
  <si>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</si>
  <si>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</si>
  <si>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</si>
  <si>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</si>
  <si>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</si>
  <si>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</si>
  <si>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</si>
  <si>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</si>
  <si>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</si>
  <si>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</si>
  <si>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</si>
  <si>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</si>
  <si>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</si>
  <si>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</si>
  <si>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</si>
  <si>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</si>
  <si>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</si>
  <si>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</si>
  <si>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</si>
  <si>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</si>
  <si>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</si>
  <si>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</si>
  <si>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</si>
  <si>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</si>
  <si>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</si>
  <si>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</si>
  <si>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</si>
  <si>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</si>
  <si>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</si>
  <si>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</si>
  <si>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</si>
  <si>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</si>
  <si>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</si>
  <si>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</si>
  <si>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</si>
  <si>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</si>
  <si>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</si>
  <si>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</si>
  <si>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</si>
  <si>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</si>
  <si>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</si>
  <si>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</si>
  <si>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</si>
  <si>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</si>
  <si>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</si>
  <si>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</si>
  <si>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</si>
  <si>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</si>
  <si>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</si>
  <si>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</si>
  <si>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</si>
  <si>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</si>
  <si>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</si>
  <si>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</si>
  <si>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</si>
  <si>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</si>
  <si>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</si>
  <si>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</si>
  <si>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</si>
  <si>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</si>
  <si>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</si>
  <si>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</si>
  <si>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</si>
  <si>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</si>
  <si>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</si>
  <si>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</si>
  <si>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</si>
  <si>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</si>
  <si>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</si>
  <si>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</si>
  <si>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</si>
  <si>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</si>
  <si>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</si>
  <si>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</si>
  <si>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　⑤経費回収率
　下水道使用料収入等の収入で経費をどの程度賄えているかを示す事業の収益性を表す指標で、単年度の収支が黒字であることを示す100％以上である必要があります。本市では、収入確保や経費削減等に取り組んでおり100％を超えています。確保した経常的な利益は、今後増加する施設の更新事業費に対応するための財源として積み立てていきます。
　なお、経費回収率については、令和３年度より過去の開発に伴い受贈した施設等の更新費を下水道使用料で賄うものとして経費に含め算出するよう整理しました。
③流動比率
　１年以内に返済すべき企業債等の流動負債に対して、すぐに支払いに充てることができる現金等の流動資産をどの程度有しているかを示す、短期的な債務の返済能力の指標です。本市においては、純利益の水準は大きく変わっていないものの、企業債償還額等が減少していることにより、増加傾向で推移しています。
④企業債残高対事業規模比率
　使用料収入等に対する長期借入金(企業債)の割合であり、事業の規模に対する企業債残高の比率を示す指標です。本市は1980年代から1990年代前半まで毎年1000億円を超える投資を行い整備を進めてきたため、政令指定都市の平均(479％)と比較するとやや高めですが、これまで収入確保や経費削減等により企業債残高を着実に削減した結果、減少傾向で推移しています。
⑥汚水処理原価
　１m³の汚水をきれいにするために必要な経費を示したものです。下水道施設の保守管理を一部委託化する等の経費削減に取り組んでいます。使用料収入の減少や、令和３年度より過去の開発に伴い受贈した施設等の減価償却費を汚水処理費として計上するよう整理したことにより、政令指定都市の平均（130.54円）を上回っています。
⑦施設利用率
　水処理施設の一日の処理能力に対する一日平均処理水量の割合を示したものです。現有施設へ流入する汚水量は、年間を通じて変動することから、常に処理能力に不足が生じないよう、最大の流入水量に対応できる処理能力を確保する必要があります。当該指標は、この処理能力に対する一日平均処理水量の割合で算出しており、他の政令指定都市等と同様、6割程度で推移しています。
⑧水洗化率
　令和６年度末で99.81％と高い水準にあります。未接続世帯に対する個別訪問等の取組により、水洗化が進んでいます。</t>
    <phoneticPr fontId="4"/>
  </si>
  <si>
    <t>　本市では、昭和40年代以降、集中的に多額の建設投資を行った結果、管きょ延長は約11,900㎞に達するなど膨大な資産を有しています。
①有形固定資産減価償却率
　数値が高いほど耐用年数に近い資産が多いことを示し、資産の老朽化度合いを示す指標です。本市の数値は、政令指定都市平均（53.36％）と同様、耐用年数を迎える施設が増加しつつあり、老朽化が進んでいます。そのため、施設の状態を適切に把握し、事故やトラブルを未然に防ぐ予防保全型維持管理と計画的な再整備を進めます。
②管渠老朽化率
　下水道施設のうち、管きょの総延長に対し、老朽化している割合を示す指標です。現時点では、政令指定都市平均（18.74％）を下回っていますが、令和５年度から1.34％増加し、老朽化が進んでいます。今後は、管きょの清掃と同時に行うノズルカメラによるスクリーニング調査を推進し、老朽化の進行度に応じた修繕や再整備を実施していきます。
③管渠改善率
　管きょの総延長に対し、更新した割合を示す指標です。本市では、昭和45年頃までに布設したエリアの再整備等を計画的に進めています。また、平成30年度より全市域の下水道管を対象としたスクリーニング調査により、再整備の優先度が高い箇所を効率的に抽出するとともに、工事期間の短い管更生工法を活用し、長寿命化を図るなど老朽化対策のスピードアップを図ります。</t>
    <phoneticPr fontId="4"/>
  </si>
  <si>
    <t>　本市では、1980～1994 年にかけて毎年1,000億円規模の集中投資により急速に整備を進めた結果、標準耐用年数を超える下水道施設が今後急増する見込みです。これに伴い、更新・改築に必要となる事業量は大幅に増加すると予測されています。引き続き、予防保全型の維持管理や計画的な更新等、必要な事業を効率的・効果的に進めることで事業費の平準化などにも取り組みます。
　また、人件費や近年の物価高騰による営業費用の増加の影響は大きく、収入確保や経費削減、企業債残高の縮減などによる金利負担の減少による支出削減にも取り組んでいるが、経費回収率など経営に関する指標は改善せず横ばいとなっています。今後も継続して新たな収入確保、支出削減に取り組み、経営の健全化を推し進めていきます。</t>
    <rPh sb="162" eb="165">
      <t>ジギョウヒ</t>
    </rPh>
    <rPh sb="166" eb="169">
      <t>ヘイジュンカ</t>
    </rPh>
    <rPh sb="173" eb="174">
      <t>ト</t>
    </rPh>
    <rPh sb="175" eb="176">
      <t>ク</t>
    </rPh>
    <rPh sb="185" eb="188">
      <t>ジンケンヒ</t>
    </rPh>
    <rPh sb="189" eb="191">
      <t>キンネン</t>
    </rPh>
    <rPh sb="192" eb="196">
      <t>ブッカコウトウ</t>
    </rPh>
    <rPh sb="199" eb="203">
      <t>エイギョウヒヨウ</t>
    </rPh>
    <rPh sb="204" eb="206">
      <t>ゾウカ</t>
    </rPh>
    <rPh sb="207" eb="209">
      <t>エイキョウ</t>
    </rPh>
    <rPh sb="210" eb="211">
      <t>オオ</t>
    </rPh>
    <rPh sb="237" eb="241">
      <t>キンリフタン</t>
    </rPh>
    <rPh sb="242" eb="244">
      <t>ゲンショウ</t>
    </rPh>
    <rPh sb="247" eb="251">
      <t>シシュツサクゲン</t>
    </rPh>
    <rPh sb="253" eb="254">
      <t>ト</t>
    </rPh>
    <rPh sb="255" eb="256">
      <t>ク</t>
    </rPh>
    <rPh sb="262" eb="267">
      <t>ケイヒカイシュウリツ</t>
    </rPh>
    <rPh sb="269" eb="271">
      <t>ケイエイ</t>
    </rPh>
    <rPh sb="272" eb="273">
      <t>カン</t>
    </rPh>
    <rPh sb="275" eb="277">
      <t>シヒョウ</t>
    </rPh>
    <rPh sb="278" eb="280">
      <t>カイゼン</t>
    </rPh>
    <rPh sb="282" eb="283">
      <t>ヨコ</t>
    </rPh>
    <rPh sb="293" eb="295">
      <t>コンゴ</t>
    </rPh>
    <rPh sb="296" eb="298">
      <t>ケイゾク</t>
    </rPh>
    <rPh sb="300" eb="301">
      <t>アラ</t>
    </rPh>
    <rPh sb="303" eb="307">
      <t>シュウニュウカクホ</t>
    </rPh>
    <rPh sb="308" eb="312">
      <t>シシュツサクゲン</t>
    </rPh>
    <rPh sb="313" eb="314">
      <t>ト</t>
    </rPh>
    <rPh sb="315" eb="316">
      <t>ク</t>
    </rPh>
    <rPh sb="318" eb="320">
      <t>ケイエイ</t>
    </rPh>
    <rPh sb="321" eb="324">
      <t>ケンゼンカ</t>
    </rPh>
    <rPh sb="325" eb="326">
      <t>オ</t>
    </rPh>
    <rPh sb="327" eb="32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</si>
</sst>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0.28999999999999998</c:v>
                </c:pt>
                <c:pt idx="1">
                  <c:v>0.38</c:v>
                </c:pt>
                <c:pt idx="2">
                  <c:v>0.24</c:v>
                </c:pt>
                <c:pt idx="3">
                  <c:v>0.32</c:v>
                </c:pt>
                <c:pt idx="4">
                  <c:v>0.28000000000000003</c:v>
                </c:pt>
              </c:numCache>
            </c:numRef>
          </c:val>
          <c:extLst>
            <c:ext xmlns:c16="http://schemas.microsoft.com/office/drawing/2014/chart" uri="{C3380CC4-5D6E-409C-BE32-E72D297353CC}">
              <c16:uniqueId val="{00000000-465C-40AB-AC43-3427E8FAAE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465C-40AB-AC43-3427E8FAAE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62.41</c:v>
                </c:pt>
                <c:pt idx="1">
                  <c:v>62.11</c:v>
                </c:pt>
                <c:pt idx="2">
                  <c:v>61.12</c:v>
                </c:pt>
                <c:pt idx="3">
                  <c:v>59.59</c:v>
                </c:pt>
                <c:pt idx="4">
                  <c:v>61.08</c:v>
                </c:pt>
              </c:numCache>
            </c:numRef>
          </c:val>
          <c:extLst>
            <c:ext xmlns:c16="http://schemas.microsoft.com/office/drawing/2014/chart" uri="{C3380CC4-5D6E-409C-BE32-E72D297353CC}">
              <c16:uniqueId val="{00000000-7CAF-458E-8A9A-66B41C211D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7CAF-458E-8A9A-66B41C211D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99.75</c:v>
                </c:pt>
                <c:pt idx="1">
                  <c:v>99.77</c:v>
                </c:pt>
                <c:pt idx="2">
                  <c:v>99.78</c:v>
                </c:pt>
                <c:pt idx="3">
                  <c:v>99.8</c:v>
                </c:pt>
                <c:pt idx="4">
                  <c:v>99.81</c:v>
                </c:pt>
              </c:numCache>
            </c:numRef>
          </c:val>
          <c:extLst>
            <c:ext xmlns:c16="http://schemas.microsoft.com/office/drawing/2014/chart" uri="{C3380CC4-5D6E-409C-BE32-E72D297353CC}">
              <c16:uniqueId val="{00000000-AE11-45FB-A9DA-30175F9709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AE11-45FB-A9DA-30175F9709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109.7</c:v>
                </c:pt>
                <c:pt idx="1">
                  <c:v>110.81</c:v>
                </c:pt>
                <c:pt idx="2">
                  <c:v>109.74</c:v>
                </c:pt>
                <c:pt idx="3">
                  <c:v>105.79</c:v>
                </c:pt>
                <c:pt idx="4">
                  <c:v>103.27</c:v>
                </c:pt>
              </c:numCache>
            </c:numRef>
          </c:val>
          <c:extLst>
            <c:ext xmlns:c16="http://schemas.microsoft.com/office/drawing/2014/chart" uri="{C3380CC4-5D6E-409C-BE32-E72D297353CC}">
              <c16:uniqueId val="{00000000-25DF-4626-9969-4F52713726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25DF-4626-9969-4F52713726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54.99</c:v>
                </c:pt>
                <c:pt idx="1">
                  <c:v>55.9</c:v>
                </c:pt>
                <c:pt idx="2">
                  <c:v>57.14</c:v>
                </c:pt>
                <c:pt idx="3">
                  <c:v>58.2</c:v>
                </c:pt>
                <c:pt idx="4">
                  <c:v>59.29</c:v>
                </c:pt>
              </c:numCache>
            </c:numRef>
          </c:val>
          <c:extLst>
            <c:ext xmlns:c16="http://schemas.microsoft.com/office/drawing/2014/chart" uri="{C3380CC4-5D6E-409C-BE32-E72D297353CC}">
              <c16:uniqueId val="{00000000-1FD3-4E6E-A6FF-06956700A7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1FD3-4E6E-A6FF-06956700A7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5.13</c:v>
                </c:pt>
                <c:pt idx="1">
                  <c:v>6.27</c:v>
                </c:pt>
                <c:pt idx="2">
                  <c:v>7.58</c:v>
                </c:pt>
                <c:pt idx="3">
                  <c:v>9.26</c:v>
                </c:pt>
                <c:pt idx="4">
                  <c:v>10.6</c:v>
                </c:pt>
              </c:numCache>
            </c:numRef>
          </c:val>
          <c:extLst>
            <c:ext xmlns:c16="http://schemas.microsoft.com/office/drawing/2014/chart" uri="{C3380CC4-5D6E-409C-BE32-E72D297353CC}">
              <c16:uniqueId val="{00000000-F8D6-4AF5-A40F-2EC3665EE8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F8D6-4AF5-A40F-2EC3665EE8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61-40BF-BC9B-786807EB09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3E61-40BF-BC9B-786807EB09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83.85</c:v>
                </c:pt>
                <c:pt idx="1">
                  <c:v>93.1</c:v>
                </c:pt>
                <c:pt idx="2">
                  <c:v>109.06</c:v>
                </c:pt>
                <c:pt idx="3">
                  <c:v>103.58</c:v>
                </c:pt>
                <c:pt idx="4">
                  <c:v>92.4</c:v>
                </c:pt>
              </c:numCache>
            </c:numRef>
          </c:val>
          <c:extLst>
            <c:ext xmlns:c16="http://schemas.microsoft.com/office/drawing/2014/chart" uri="{C3380CC4-5D6E-409C-BE32-E72D297353CC}">
              <c16:uniqueId val="{00000000-8D75-4EC6-A762-0C0087FABB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8D75-4EC6-A762-0C0087FABB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592.21</c:v>
                </c:pt>
                <c:pt idx="1">
                  <c:v>546.83000000000004</c:v>
                </c:pt>
                <c:pt idx="2">
                  <c:v>578.09</c:v>
                </c:pt>
                <c:pt idx="3">
                  <c:v>580.74</c:v>
                </c:pt>
                <c:pt idx="4">
                  <c:v>569.91999999999996</c:v>
                </c:pt>
              </c:numCache>
            </c:numRef>
          </c:val>
          <c:extLst>
            <c:ext xmlns:c16="http://schemas.microsoft.com/office/drawing/2014/chart" uri="{C3380CC4-5D6E-409C-BE32-E72D297353CC}">
              <c16:uniqueId val="{00000000-26AC-4766-ABD9-7997201474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26AC-4766-ABD9-7997201474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126.6</c:v>
                </c:pt>
                <c:pt idx="1">
                  <c:v>106.48</c:v>
                </c:pt>
                <c:pt idx="2">
                  <c:v>100.15</c:v>
                </c:pt>
                <c:pt idx="3">
                  <c:v>100.79</c:v>
                </c:pt>
                <c:pt idx="4">
                  <c:v>100.92</c:v>
                </c:pt>
              </c:numCache>
            </c:numRef>
          </c:val>
          <c:extLst>
            <c:ext xmlns:c16="http://schemas.microsoft.com/office/drawing/2014/chart" uri="{C3380CC4-5D6E-409C-BE32-E72D297353CC}">
              <c16:uniqueId val="{00000000-87E1-493F-88E6-A63857405F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7E1-493F-88E6-A63857405F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109.92</c:v>
                </c:pt>
                <c:pt idx="1">
                  <c:v>131.91</c:v>
                </c:pt>
                <c:pt idx="2">
                  <c:v>141.63</c:v>
                </c:pt>
                <c:pt idx="3">
                  <c:v>142.18</c:v>
                </c:pt>
                <c:pt idx="4">
                  <c:v>142.96</c:v>
                </c:pt>
              </c:numCache>
            </c:numRef>
          </c:val>
          <c:extLst>
            <c:ext xmlns:c16="http://schemas.microsoft.com/office/drawing/2014/chart" uri="{C3380CC4-5D6E-409C-BE32-E72D297353CC}">
              <c16:uniqueId val="{00000000-603C-42E1-BB58-24A12D5D53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603C-42E1-BB58-24A12D5D53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7265625" customWidth="1"/>
    <col min="64" max="78" width="7.363281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横浜市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非設置</v>
      </c>
      <c r="AE8" s="65"/>
      <c r="AF8" s="65"/>
      <c r="AG8" s="65"/>
      <c r="AH8" s="65"/>
      <c r="AI8" s="65"/>
      <c r="AJ8" s="65"/>
      <c r="AK8" s="3"/>
      <c r="AL8" s="44">
        <f>データ!S6</f>
        <v>3753398</v>
      </c>
      <c r="AM8" s="44"/>
      <c r="AN8" s="44"/>
      <c r="AO8" s="44"/>
      <c r="AP8" s="44"/>
      <c r="AQ8" s="44"/>
      <c r="AR8" s="44"/>
      <c r="AS8" s="44"/>
      <c r="AT8" s="45">
        <f>データ!T6</f>
        <v>438.23</v>
      </c>
      <c r="AU8" s="45"/>
      <c r="AV8" s="45"/>
      <c r="AW8" s="45"/>
      <c r="AX8" s="45"/>
      <c r="AY8" s="45"/>
      <c r="AZ8" s="45"/>
      <c r="BA8" s="45"/>
      <c r="BB8" s="45">
        <f>データ!U6</f>
        <v>8564.9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68.180000000000007</v>
      </c>
      <c r="J10" s="45"/>
      <c r="K10" s="45"/>
      <c r="L10" s="45"/>
      <c r="M10" s="45"/>
      <c r="N10" s="45"/>
      <c r="O10" s="45"/>
      <c r="P10" s="45">
        <f>データ!P6</f>
        <v>99.96</v>
      </c>
      <c r="Q10" s="45"/>
      <c r="R10" s="45"/>
      <c r="S10" s="45"/>
      <c r="T10" s="45"/>
      <c r="U10" s="45"/>
      <c r="V10" s="45"/>
      <c r="W10" s="45">
        <f>データ!Q6</f>
        <v>72.61</v>
      </c>
      <c r="X10" s="45"/>
      <c r="Y10" s="45"/>
      <c r="Z10" s="45"/>
      <c r="AA10" s="45"/>
      <c r="AB10" s="45"/>
      <c r="AC10" s="45"/>
      <c r="AD10" s="44">
        <f>データ!R6</f>
        <v>2035</v>
      </c>
      <c r="AE10" s="44"/>
      <c r="AF10" s="44"/>
      <c r="AG10" s="44"/>
      <c r="AH10" s="44"/>
      <c r="AI10" s="44"/>
      <c r="AJ10" s="44"/>
      <c r="AK10" s="2"/>
      <c r="AL10" s="44">
        <f>データ!V6</f>
        <v>3754138</v>
      </c>
      <c r="AM10" s="44"/>
      <c r="AN10" s="44"/>
      <c r="AO10" s="44"/>
      <c r="AP10" s="44"/>
      <c r="AQ10" s="44"/>
      <c r="AR10" s="44"/>
      <c r="AS10" s="44"/>
      <c r="AT10" s="45">
        <f>データ!W6</f>
        <v>316.24</v>
      </c>
      <c r="AU10" s="45"/>
      <c r="AV10" s="45"/>
      <c r="AW10" s="45"/>
      <c r="AX10" s="45"/>
      <c r="AY10" s="45"/>
      <c r="AZ10" s="45"/>
      <c r="BA10" s="45"/>
      <c r="BB10" s="45">
        <f>データ!X6</f>
        <v>11871.17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SXCFCPTaLRNDDevOSqkkzv2yAodxsJ/4L/KImcf7rJtkReJ5ufbPiHpRWBFMioAgw9SmfTSoBPFLxp/n/Stww==" saltValue="njUCfxRicLk0/1P6yocc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6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141003</v>
      </c>
      <c r="D6" s="19">
        <f t="shared" si="3"/>
        <v>46</v>
      </c>
      <c r="E6" s="19">
        <f t="shared" si="3"/>
        <v>17</v>
      </c>
      <c r="F6" s="19">
        <f t="shared" si="3"/>
        <v>1</v>
      </c>
      <c r="G6" s="19">
        <f t="shared" si="3"/>
        <v>0</v>
      </c>
      <c r="H6" s="19" t="str">
        <f t="shared" si="3"/>
        <v>神奈川県　横浜市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68.180000000000007</v>
      </c>
      <c r="P6" s="20">
        <f t="shared" si="3"/>
        <v>99.96</v>
      </c>
      <c r="Q6" s="20">
        <f t="shared" si="3"/>
        <v>72.61</v>
      </c>
      <c r="R6" s="20">
        <f t="shared" si="3"/>
        <v>2035</v>
      </c>
      <c r="S6" s="20">
        <f t="shared" si="3"/>
        <v>3753398</v>
      </c>
      <c r="T6" s="20">
        <f t="shared" si="3"/>
        <v>438.23</v>
      </c>
      <c r="U6" s="20">
        <f t="shared" si="3"/>
        <v>8564.9</v>
      </c>
      <c r="V6" s="20">
        <f t="shared" si="3"/>
        <v>3754138</v>
      </c>
      <c r="W6" s="20">
        <f t="shared" si="3"/>
        <v>316.24</v>
      </c>
      <c r="X6" s="20">
        <f t="shared" si="3"/>
        <v>11871.17</v>
      </c>
      <c r="Y6" s="21">
        <f>IF(Y7="",NA(),Y7)</f>
        <v>109.7</v>
      </c>
      <c r="Z6" s="21">
        <f t="shared" ref="Z6:AH6" si="4">IF(Z7="",NA(),Z7)</f>
        <v>110.81</v>
      </c>
      <c r="AA6" s="21">
        <f t="shared" si="4"/>
        <v>109.74</v>
      </c>
      <c r="AB6" s="21">
        <f t="shared" si="4"/>
        <v>105.79</v>
      </c>
      <c r="AC6" s="21">
        <f t="shared" si="4"/>
        <v>103.27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83.85</v>
      </c>
      <c r="AV6" s="21">
        <f t="shared" ref="AV6:BD6" si="6">IF(AV7="",NA(),AV7)</f>
        <v>93.1</v>
      </c>
      <c r="AW6" s="21">
        <f t="shared" si="6"/>
        <v>109.06</v>
      </c>
      <c r="AX6" s="21">
        <f t="shared" si="6"/>
        <v>103.58</v>
      </c>
      <c r="AY6" s="21">
        <f t="shared" si="6"/>
        <v>92.4</v>
      </c>
      <c r="AZ6" s="21">
        <f t="shared" si="6"/>
        <v>71.39</v>
      </c>
      <c r="BA6" s="21">
        <f t="shared" si="6"/>
        <v>74.09</v>
      </c>
      <c r="BB6" s="21">
        <f t="shared" si="6"/>
        <v>71.900000000000006</v>
      </c>
      <c r="BC6" s="21">
        <f t="shared" si="6"/>
        <v>73.75</v>
      </c>
      <c r="BD6" s="21">
        <f t="shared" si="6"/>
        <v>77.47</v>
      </c>
      <c r="BE6" s="20" t="str">
        <f>IF(BE7="","",IF(BE7="-","【-】","【"&amp;SUBSTITUTE(TEXT(BE7,"#,##0.00"),"-","△")&amp;"】"))</f>
        <v>【82.75】</v>
      </c>
      <c r="BF6" s="21">
        <f>IF(BF7="",NA(),BF7)</f>
        <v>592.21</v>
      </c>
      <c r="BG6" s="21">
        <f t="shared" ref="BG6:BO6" si="7">IF(BG7="",NA(),BG7)</f>
        <v>546.83000000000004</v>
      </c>
      <c r="BH6" s="21">
        <f t="shared" si="7"/>
        <v>578.09</v>
      </c>
      <c r="BI6" s="21">
        <f t="shared" si="7"/>
        <v>580.74</v>
      </c>
      <c r="BJ6" s="21">
        <f t="shared" si="7"/>
        <v>569.91999999999996</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126.6</v>
      </c>
      <c r="BR6" s="21">
        <f t="shared" ref="BR6:BZ6" si="8">IF(BR7="",NA(),BR7)</f>
        <v>106.48</v>
      </c>
      <c r="BS6" s="21">
        <f t="shared" si="8"/>
        <v>100.15</v>
      </c>
      <c r="BT6" s="21">
        <f t="shared" si="8"/>
        <v>100.79</v>
      </c>
      <c r="BU6" s="21">
        <f t="shared" si="8"/>
        <v>100.92</v>
      </c>
      <c r="BV6" s="21">
        <f t="shared" si="8"/>
        <v>105.67</v>
      </c>
      <c r="BW6" s="21">
        <f t="shared" si="8"/>
        <v>105.37</v>
      </c>
      <c r="BX6" s="21">
        <f t="shared" si="8"/>
        <v>99.93</v>
      </c>
      <c r="BY6" s="21">
        <f t="shared" si="8"/>
        <v>100.14</v>
      </c>
      <c r="BZ6" s="21">
        <f t="shared" si="8"/>
        <v>100.02</v>
      </c>
      <c r="CA6" s="20" t="str">
        <f>IF(CA7="","",IF(CA7="-","【-】","【"&amp;SUBSTITUTE(TEXT(CA7,"#,##0.00"),"-","△")&amp;"】"))</f>
        <v>【97.94】</v>
      </c>
      <c r="CB6" s="21">
        <f>IF(CB7="",NA(),CB7)</f>
        <v>109.92</v>
      </c>
      <c r="CC6" s="21">
        <f t="shared" ref="CC6:CK6" si="9">IF(CC7="",NA(),CC7)</f>
        <v>131.91</v>
      </c>
      <c r="CD6" s="21">
        <f t="shared" si="9"/>
        <v>141.63</v>
      </c>
      <c r="CE6" s="21">
        <f t="shared" si="9"/>
        <v>142.18</v>
      </c>
      <c r="CF6" s="21">
        <f t="shared" si="9"/>
        <v>142.96</v>
      </c>
      <c r="CG6" s="21">
        <f t="shared" si="9"/>
        <v>118.72</v>
      </c>
      <c r="CH6" s="21">
        <f t="shared" si="9"/>
        <v>120.5</v>
      </c>
      <c r="CI6" s="21">
        <f t="shared" si="9"/>
        <v>127.3</v>
      </c>
      <c r="CJ6" s="21">
        <f t="shared" si="9"/>
        <v>126.99</v>
      </c>
      <c r="CK6" s="21">
        <f t="shared" si="9"/>
        <v>130.54</v>
      </c>
      <c r="CL6" s="20" t="str">
        <f>IF(CL7="","",IF(CL7="-","【-】","【"&amp;SUBSTITUTE(TEXT(CL7,"#,##0.00"),"-","△")&amp;"】"))</f>
        <v>【140.98】</v>
      </c>
      <c r="CM6" s="21">
        <f>IF(CM7="",NA(),CM7)</f>
        <v>62.41</v>
      </c>
      <c r="CN6" s="21">
        <f t="shared" ref="CN6:CV6" si="10">IF(CN7="",NA(),CN7)</f>
        <v>62.11</v>
      </c>
      <c r="CO6" s="21">
        <f t="shared" si="10"/>
        <v>61.12</v>
      </c>
      <c r="CP6" s="21">
        <f t="shared" si="10"/>
        <v>59.59</v>
      </c>
      <c r="CQ6" s="21">
        <f t="shared" si="10"/>
        <v>61.08</v>
      </c>
      <c r="CR6" s="21">
        <f t="shared" si="10"/>
        <v>58.16</v>
      </c>
      <c r="CS6" s="21">
        <f t="shared" si="10"/>
        <v>58.91</v>
      </c>
      <c r="CT6" s="21">
        <f t="shared" si="10"/>
        <v>58.31</v>
      </c>
      <c r="CU6" s="21">
        <f t="shared" si="10"/>
        <v>57.8</v>
      </c>
      <c r="CV6" s="21">
        <f t="shared" si="10"/>
        <v>59.34</v>
      </c>
      <c r="CW6" s="20" t="str">
        <f>IF(CW7="","",IF(CW7="-","【-】","【"&amp;SUBSTITUTE(TEXT(CW7,"#,##0.00"),"-","△")&amp;"】"))</f>
        <v>【60.13】</v>
      </c>
      <c r="CX6" s="21">
        <f>IF(CX7="",NA(),CX7)</f>
        <v>99.75</v>
      </c>
      <c r="CY6" s="21">
        <f t="shared" ref="CY6:DG6" si="11">IF(CY7="",NA(),CY7)</f>
        <v>99.77</v>
      </c>
      <c r="CZ6" s="21">
        <f t="shared" si="11"/>
        <v>99.78</v>
      </c>
      <c r="DA6" s="21">
        <f t="shared" si="11"/>
        <v>99.8</v>
      </c>
      <c r="DB6" s="21">
        <f t="shared" si="11"/>
        <v>99.81</v>
      </c>
      <c r="DC6" s="21">
        <f t="shared" si="11"/>
        <v>99.1</v>
      </c>
      <c r="DD6" s="21">
        <f t="shared" si="11"/>
        <v>99.16</v>
      </c>
      <c r="DE6" s="21">
        <f t="shared" si="11"/>
        <v>99.21</v>
      </c>
      <c r="DF6" s="21">
        <f t="shared" si="11"/>
        <v>99.25</v>
      </c>
      <c r="DG6" s="21">
        <f t="shared" si="11"/>
        <v>99.29</v>
      </c>
      <c r="DH6" s="20" t="str">
        <f>IF(DH7="","",IF(DH7="-","【-】","【"&amp;SUBSTITUTE(TEXT(DH7,"#,##0.00"),"-","△")&amp;"】"))</f>
        <v>【96.00】</v>
      </c>
      <c r="DI6" s="21">
        <f>IF(DI7="",NA(),DI7)</f>
        <v>54.99</v>
      </c>
      <c r="DJ6" s="21">
        <f t="shared" ref="DJ6:DR6" si="12">IF(DJ7="",NA(),DJ7)</f>
        <v>55.9</v>
      </c>
      <c r="DK6" s="21">
        <f t="shared" si="12"/>
        <v>57.14</v>
      </c>
      <c r="DL6" s="21">
        <f t="shared" si="12"/>
        <v>58.2</v>
      </c>
      <c r="DM6" s="21">
        <f t="shared" si="12"/>
        <v>59.29</v>
      </c>
      <c r="DN6" s="21">
        <f t="shared" si="12"/>
        <v>49.35</v>
      </c>
      <c r="DO6" s="21">
        <f t="shared" si="12"/>
        <v>50.38</v>
      </c>
      <c r="DP6" s="21">
        <f t="shared" si="12"/>
        <v>51.54</v>
      </c>
      <c r="DQ6" s="21">
        <f t="shared" si="12"/>
        <v>52.5</v>
      </c>
      <c r="DR6" s="21">
        <f t="shared" si="12"/>
        <v>53.36</v>
      </c>
      <c r="DS6" s="20" t="str">
        <f>IF(DS7="","",IF(DS7="-","【-】","【"&amp;SUBSTITUTE(TEXT(DS7,"#,##0.00"),"-","△")&amp;"】"))</f>
        <v>【42.20】</v>
      </c>
      <c r="DT6" s="21">
        <f>IF(DT7="",NA(),DT7)</f>
        <v>5.13</v>
      </c>
      <c r="DU6" s="21">
        <f t="shared" ref="DU6:EC6" si="13">IF(DU7="",NA(),DU7)</f>
        <v>6.27</v>
      </c>
      <c r="DV6" s="21">
        <f t="shared" si="13"/>
        <v>7.58</v>
      </c>
      <c r="DW6" s="21">
        <f t="shared" si="13"/>
        <v>9.26</v>
      </c>
      <c r="DX6" s="21">
        <f t="shared" si="13"/>
        <v>10.6</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0.28999999999999998</v>
      </c>
      <c r="EF6" s="21">
        <f t="shared" ref="EF6:EN6" si="14">IF(EF7="",NA(),EF7)</f>
        <v>0.38</v>
      </c>
      <c r="EG6" s="21">
        <f t="shared" si="14"/>
        <v>0.24</v>
      </c>
      <c r="EH6" s="21">
        <f t="shared" si="14"/>
        <v>0.32</v>
      </c>
      <c r="EI6" s="21">
        <f t="shared" si="14"/>
        <v>0.28000000000000003</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141003</v>
      </c>
      <c r="D7" s="23">
        <v>46</v>
      </c>
      <c r="E7" s="23">
        <v>17</v>
      </c>
      <c r="F7" s="23">
        <v>1</v>
      </c>
      <c r="G7" s="23">
        <v>0</v>
      </c>
      <c r="H7" s="23" t="s">
        <v>96</v>
      </c>
      <c r="I7" s="23" t="s">
        <v>97</v>
      </c>
      <c r="J7" s="23" t="s">
        <v>98</v>
      </c>
      <c r="K7" s="23" t="s">
        <v>99</v>
      </c>
      <c r="L7" s="23" t="s">
        <v>100</v>
      </c>
      <c r="M7" s="23" t="s">
        <v>101</v>
      </c>
      <c r="N7" s="24" t="s">
        <v>102</v>
      </c>
      <c r="O7" s="24">
        <v>68.180000000000007</v>
      </c>
      <c r="P7" s="24">
        <v>99.96</v>
      </c>
      <c r="Q7" s="24">
        <v>72.61</v>
      </c>
      <c r="R7" s="24">
        <v>2035</v>
      </c>
      <c r="S7" s="24">
        <v>3753398</v>
      </c>
      <c r="T7" s="24">
        <v>438.23</v>
      </c>
      <c r="U7" s="24">
        <v>8564.9</v>
      </c>
      <c r="V7" s="24">
        <v>3754138</v>
      </c>
      <c r="W7" s="24">
        <v>316.24</v>
      </c>
      <c r="X7" s="24">
        <v>11871.17</v>
      </c>
      <c r="Y7" s="24">
        <v>109.7</v>
      </c>
      <c r="Z7" s="24">
        <v>110.81</v>
      </c>
      <c r="AA7" s="24">
        <v>109.74</v>
      </c>
      <c r="AB7" s="24">
        <v>105.79</v>
      </c>
      <c r="AC7" s="24">
        <v>103.27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83.85</v>
      </c>
      <c r="AV7" s="24">
        <v>93.1</v>
      </c>
      <c r="AW7" s="24">
        <v>109.06</v>
      </c>
      <c r="AX7" s="24">
        <v>103.58</v>
      </c>
      <c r="AY7" s="24">
        <v>92.4</v>
      </c>
      <c r="AZ7" s="24">
        <v>71.39</v>
      </c>
      <c r="BA7" s="24">
        <v>74.09</v>
      </c>
      <c r="BB7" s="24">
        <v>71.900000000000006</v>
      </c>
      <c r="BC7" s="24">
        <v>73.75</v>
      </c>
      <c r="BD7" s="24">
        <v>77.47</v>
      </c>
      <c r="BE7" s="24">
        <v>82.75</v>
      </c>
      <c r="BF7" s="24">
        <v>592.21</v>
      </c>
      <c r="BG7" s="24">
        <v>546.83000000000004</v>
      </c>
      <c r="BH7" s="24">
        <v>578.09</v>
      </c>
      <c r="BI7" s="24">
        <v>580.74</v>
      </c>
      <c r="BJ7" s="24">
        <v>569.91999999999996</v>
      </c>
      <c r="BK7" s="24">
        <v>551.04</v>
      </c>
      <c r="BL7" s="24">
        <v>523.58000000000004</v>
      </c>
      <c r="BM7" s="24">
        <v>508.99</v>
      </c>
      <c r="BN7" s="24">
        <v>497.17</v>
      </c>
      <c r="BO7" s="24">
        <v>479.62</v>
      </c>
      <c r="BP7" s="24">
        <v>602.55999999999995</v>
      </c>
      <c r="BQ7" s="24">
        <v>126.6</v>
      </c>
      <c r="BR7" s="24">
        <v>106.48</v>
      </c>
      <c r="BS7" s="24">
        <v>100.15</v>
      </c>
      <c r="BT7" s="24">
        <v>100.79</v>
      </c>
      <c r="BU7" s="24">
        <v>100.92</v>
      </c>
      <c r="BV7" s="24">
        <v>105.67</v>
      </c>
      <c r="BW7" s="24">
        <v>105.37</v>
      </c>
      <c r="BX7" s="24">
        <v>99.93</v>
      </c>
      <c r="BY7" s="24">
        <v>100.14</v>
      </c>
      <c r="BZ7" s="24">
        <v>100.02</v>
      </c>
      <c r="CA7" s="24">
        <v>97.94</v>
      </c>
      <c r="CB7" s="24">
        <v>109.92</v>
      </c>
      <c r="CC7" s="24">
        <v>131.91</v>
      </c>
      <c r="CD7" s="24">
        <v>141.63</v>
      </c>
      <c r="CE7" s="24">
        <v>142.18</v>
      </c>
      <c r="CF7" s="24">
        <v>142.96</v>
      </c>
      <c r="CG7" s="24">
        <v>118.72</v>
      </c>
      <c r="CH7" s="24">
        <v>120.5</v>
      </c>
      <c r="CI7" s="24">
        <v>127.3</v>
      </c>
      <c r="CJ7" s="24">
        <v>126.99</v>
      </c>
      <c r="CK7" s="24">
        <v>130.54</v>
      </c>
      <c r="CL7" s="24">
        <v>140.97999999999999</v>
      </c>
      <c r="CM7" s="24">
        <v>62.41</v>
      </c>
      <c r="CN7" s="24">
        <v>62.11</v>
      </c>
      <c r="CO7" s="24">
        <v>61.12</v>
      </c>
      <c r="CP7" s="24">
        <v>59.59</v>
      </c>
      <c r="CQ7" s="24">
        <v>61.08</v>
      </c>
      <c r="CR7" s="24">
        <v>58.16</v>
      </c>
      <c r="CS7" s="24">
        <v>58.91</v>
      </c>
      <c r="CT7" s="24">
        <v>58.31</v>
      </c>
      <c r="CU7" s="24">
        <v>57.8</v>
      </c>
      <c r="CV7" s="24">
        <v>59.34</v>
      </c>
      <c r="CW7" s="24">
        <v>60.13</v>
      </c>
      <c r="CX7" s="24">
        <v>99.75</v>
      </c>
      <c r="CY7" s="24">
        <v>99.77</v>
      </c>
      <c r="CZ7" s="24">
        <v>99.78</v>
      </c>
      <c r="DA7" s="24">
        <v>99.8</v>
      </c>
      <c r="DB7" s="24">
        <v>99.81</v>
      </c>
      <c r="DC7" s="24">
        <v>99.1</v>
      </c>
      <c r="DD7" s="24">
        <v>99.16</v>
      </c>
      <c r="DE7" s="24">
        <v>99.21</v>
      </c>
      <c r="DF7" s="24">
        <v>99.25</v>
      </c>
      <c r="DG7" s="24">
        <v>99.29</v>
      </c>
      <c r="DH7" s="24">
        <v>96</v>
      </c>
      <c r="DI7" s="24">
        <v>54.99</v>
      </c>
      <c r="DJ7" s="24">
        <v>55.9</v>
      </c>
      <c r="DK7" s="24">
        <v>57.14</v>
      </c>
      <c r="DL7" s="24">
        <v>58.2</v>
      </c>
      <c r="DM7" s="24">
        <v>59.29</v>
      </c>
      <c r="DN7" s="24">
        <v>49.35</v>
      </c>
      <c r="DO7" s="24">
        <v>50.38</v>
      </c>
      <c r="DP7" s="24">
        <v>51.54</v>
      </c>
      <c r="DQ7" s="24">
        <v>52.5</v>
      </c>
      <c r="DR7" s="24">
        <v>53.36</v>
      </c>
      <c r="DS7" s="24">
        <v>42.2</v>
      </c>
      <c r="DT7" s="24">
        <v>5.13</v>
      </c>
      <c r="DU7" s="24">
        <v>6.27</v>
      </c>
      <c r="DV7" s="24">
        <v>7.58</v>
      </c>
      <c r="DW7" s="24">
        <v>9.26</v>
      </c>
      <c r="DX7" s="24">
        <v>10.6</v>
      </c>
      <c r="DY7" s="24">
        <v>12.06</v>
      </c>
      <c r="DZ7" s="24">
        <v>13.41</v>
      </c>
      <c r="EA7" s="24">
        <v>15.06</v>
      </c>
      <c r="EB7" s="24">
        <v>16.87</v>
      </c>
      <c r="EC7" s="24">
        <v>18.739999999999998</v>
      </c>
      <c r="ED7" s="24">
        <v>9.4600000000000009</v>
      </c>
      <c r="EE7" s="24">
        <v>0.28999999999999998</v>
      </c>
      <c r="EF7" s="24">
        <v>0.38</v>
      </c>
      <c r="EG7" s="24">
        <v>0.24</v>
      </c>
      <c r="EH7" s="24">
        <v>0.32</v>
      </c>
      <c r="EI7" s="24">
        <v>0.28000000000000003</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7772D-EBBE-404C-AD95-A89A88F84A37}">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7C8F5C32-F21B-44DD-AA65-0B9BA940794C}">
  <ds:schemaRefs>
    <ds:schemaRef ds:uri="http://schemas.microsoft.com/sharepoint/v3/contenttype/forms"/>
  </ds:schemaRefs>
</ds:datastoreItem>
</file>

<file path=customXml/itemProps3.xml><?xml version="1.0" encoding="utf-8"?>
<ds:datastoreItem xmlns:ds="http://schemas.openxmlformats.org/officeDocument/2006/customXml" ds:itemID="{2167F6B4-3156-44FC-BFFE-6441AE063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2026-02-09T00:28:39Z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