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1.141.213\nas共有フォルダー\00_下水道経営課\077_決算統計\R6決算統計\04_経営比較分析表\03_回答（確認中）\"/>
    </mc:Choice>
  </mc:AlternateContent>
  <xr:revisionPtr revIDLastSave="0" documentId="13_ncr:1_{4EB7856D-CEC3-4305-87A9-31B60D11B267}" xr6:coauthVersionLast="47" xr6:coauthVersionMax="47" xr10:uidLastSave="{00000000-0000-0000-0000-000000000000}"/>
  <workbookProtection workbookAlgorithmName="SHA-512" workbookHashValue="NxkAWpo849yYDpZv/ZAtJoNm/GpLfMbKPzzNE7Cguj9GXfsTyqjfToR+v4OWcbJ6nmMY/8r69jfaTFLFnt4eKA==" workbookSaltValue="vRGwLPWgVsbhW9WtMpOlR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alcChain>
</file>

<file path=xl/sharedStrings.xml><?xml version="1.0" encoding="utf-8"?>
<sst xmlns="http://schemas.openxmlformats.org/spreadsheetml/2006/main" count="254" uniqueCount="115">
  <si>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</si>
  <si>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</si>
  <si>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</si>
  <si>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</si>
  <si>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</si>
  <si>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</si>
  <si>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</si>
  <si>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</si>
  <si>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</si>
  <si>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</si>
  <si>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</si>
  <si>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</si>
  <si>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</si>
  <si>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</si>
  <si>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</si>
  <si>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</si>
  <si>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</si>
  <si>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</si>
  <si>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</si>
  <si>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</si>
  <si>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</si>
  <si>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</si>
  <si>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</si>
  <si>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</si>
  <si>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</si>
  <si>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</si>
  <si>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</si>
  <si>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</si>
  <si>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</si>
  <si>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</si>
  <si>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</si>
  <si>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</si>
  <si>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</si>
  <si>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</si>
  <si>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</si>
  <si>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</si>
  <si>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</si>
  <si>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</si>
  <si>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</si>
  <si>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</si>
  <si>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</si>
  <si>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</si>
  <si>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</si>
  <si>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</si>
  <si>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</si>
  <si>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</si>
  <si>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</si>
  <si>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</si>
  <si>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</si>
  <si>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</si>
  <si>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</si>
  <si>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</si>
  <si>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</si>
  <si>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</si>
  <si>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</si>
  <si>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</si>
  <si>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</si>
  <si>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</si>
  <si>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</si>
  <si>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</si>
  <si>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</si>
  <si>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</si>
  <si>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</si>
  <si>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</si>
  <si>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</si>
  <si>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</si>
  <si>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</si>
  <si>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</si>
  <si>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</si>
  <si>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</si>
  <si>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</si>
  <si>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</si>
  <si>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</si>
  <si>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</si>
  <si>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</si>
  <si>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</si>
  <si>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</si>
  <si>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</si>
  <si>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</si>
  <si>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</si>
  <si>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</si>
  <si>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</si>
  <si>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</si>
  <si>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</si>
  <si>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</si>
  <si>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</si>
  <si>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</si>
  <si>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</si>
  <si>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</si>
  <si>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</si>
  <si>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</si>
  <si>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</si>
  <si>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</si>
  <si>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</si>
  <si>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</si>
  <si>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</si>
  <si>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</si>
  <si>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</si>
  <si>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</si>
  <si>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</si>
  <si>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</si>
  <si>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</si>
  <si>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</si>
  <si>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</si>
  <si>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</si>
  <si>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</si>
  <si>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</si>
  <si>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</si>
  <si>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</si>
  <si>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</si>
  <si>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</si>
  <si>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</si>
  <si>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本事業は平成21年度より供用開始したことから、比較的新しい資産が多いため、①有形固定資産減価償却率が類似団体平均と比べ低率となっている。</t>
    <rPh sb="10" eb="11">
      <t>ド</t>
    </rPh>
    <phoneticPr fontId="4"/>
  </si>
  <si>
    <t>　本市では、通常の合併処理浄化槽では除去できない窒素やリンがダム湖に流れ込むことで、アオコが大量発生するなど水質汚濁が進んでいる。
　本事業は、窒素・リンも除去可能な高度処理型浄化槽を市が設置及び維持管理していくことで、水源環境を保全することを目的としているが、今後、設備経過に伴い必要となる老朽化対策が、下水道事業会計の負担とならないよう、コスト意識を持って経営を進める必要がある。</t>
    <phoneticPr fontId="4"/>
  </si>
  <si>
    <t>　本事業は、一般的な浄化槽と比較して経費が割高な高度処理型浄化槽の設置及び維持管理を行っており、①経常収支比率及び⑤経費回収率は低率となっているが、生活排水処理という同じ目的の行政サービスとして、公共下水道事業及び農業集落排水事業と同一の会計で扱っていることから、全体の収支は概ね均衡している。
　⑦施設利用率は、50％以下をほぼ横ばいで推移しており、法令に基づく点検と計画的な修繕等を実施することにより、適切に維持管理していく必要がある。</t>
    <rPh sb="33" eb="35">
      <t>セッチ</t>
    </rPh>
    <rPh sb="35" eb="36">
      <t>オヨ</t>
    </rPh>
    <rPh sb="37" eb="39">
      <t>イジ</t>
    </rPh>
    <rPh sb="39" eb="41">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</si>
</sst>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0E-4C73-A185-CD8F02E371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0E-4C73-A185-CD8F02E371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49.15</c:v>
                </c:pt>
                <c:pt idx="1">
                  <c:v>46.74</c:v>
                </c:pt>
                <c:pt idx="2">
                  <c:v>47.54</c:v>
                </c:pt>
                <c:pt idx="3">
                  <c:v>46.07</c:v>
                </c:pt>
                <c:pt idx="4">
                  <c:v>46.2</c:v>
                </c:pt>
              </c:numCache>
            </c:numRef>
          </c:val>
          <c:extLst>
            <c:ext xmlns:c16="http://schemas.microsoft.com/office/drawing/2014/chart" uri="{C3380CC4-5D6E-409C-BE32-E72D297353CC}">
              <c16:uniqueId val="{00000000-C3B6-4A0B-86A6-42AC859386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52.59</c:v>
                </c:pt>
              </c:numCache>
            </c:numRef>
          </c:val>
          <c:smooth val="0"/>
          <c:extLst>
            <c:ext xmlns:c16="http://schemas.microsoft.com/office/drawing/2014/chart" uri="{C3380CC4-5D6E-409C-BE32-E72D297353CC}">
              <c16:uniqueId val="{00000001-C3B6-4A0B-86A6-42AC859386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05D-46DF-8409-CF638ABBF8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87.02</c:v>
                </c:pt>
              </c:numCache>
            </c:numRef>
          </c:val>
          <c:smooth val="0"/>
          <c:extLst>
            <c:ext xmlns:c16="http://schemas.microsoft.com/office/drawing/2014/chart" uri="{C3380CC4-5D6E-409C-BE32-E72D297353CC}">
              <c16:uniqueId val="{00000001-A05D-46DF-8409-CF638ABBF8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60.62</c:v>
                </c:pt>
                <c:pt idx="1">
                  <c:v>54.67</c:v>
                </c:pt>
                <c:pt idx="2">
                  <c:v>54.49</c:v>
                </c:pt>
                <c:pt idx="3">
                  <c:v>55.92</c:v>
                </c:pt>
                <c:pt idx="4">
                  <c:v>54.33</c:v>
                </c:pt>
              </c:numCache>
            </c:numRef>
          </c:val>
          <c:extLst>
            <c:ext xmlns:c16="http://schemas.microsoft.com/office/drawing/2014/chart" uri="{C3380CC4-5D6E-409C-BE32-E72D297353CC}">
              <c16:uniqueId val="{00000000-3FCD-4729-B91D-EF1A659FF6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99.24</c:v>
                </c:pt>
              </c:numCache>
            </c:numRef>
          </c:val>
          <c:smooth val="0"/>
          <c:extLst>
            <c:ext xmlns:c16="http://schemas.microsoft.com/office/drawing/2014/chart" uri="{C3380CC4-5D6E-409C-BE32-E72D297353CC}">
              <c16:uniqueId val="{00000001-3FCD-4729-B91D-EF1A659FF6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14.87</c:v>
                </c:pt>
                <c:pt idx="1">
                  <c:v>16.73</c:v>
                </c:pt>
                <c:pt idx="2">
                  <c:v>18.989999999999998</c:v>
                </c:pt>
                <c:pt idx="3">
                  <c:v>20.9</c:v>
                </c:pt>
                <c:pt idx="4">
                  <c:v>22.87</c:v>
                </c:pt>
              </c:numCache>
            </c:numRef>
          </c:val>
          <c:extLst>
            <c:ext xmlns:c16="http://schemas.microsoft.com/office/drawing/2014/chart" uri="{C3380CC4-5D6E-409C-BE32-E72D297353CC}">
              <c16:uniqueId val="{00000000-4D7B-4310-9336-221AF4CF18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27.57</c:v>
                </c:pt>
              </c:numCache>
            </c:numRef>
          </c:val>
          <c:smooth val="0"/>
          <c:extLst>
            <c:ext xmlns:c16="http://schemas.microsoft.com/office/drawing/2014/chart" uri="{C3380CC4-5D6E-409C-BE32-E72D297353CC}">
              <c16:uniqueId val="{00000001-4D7B-4310-9336-221AF4CF18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B9-4000-831D-43453EE67A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B9-4000-831D-43453EE67A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1754.49</c:v>
                </c:pt>
                <c:pt idx="1">
                  <c:v>2125.5</c:v>
                </c:pt>
                <c:pt idx="2">
                  <c:v>2399.1799999999998</c:v>
                </c:pt>
                <c:pt idx="3">
                  <c:v>2799.74</c:v>
                </c:pt>
                <c:pt idx="4">
                  <c:v>3193.84</c:v>
                </c:pt>
              </c:numCache>
            </c:numRef>
          </c:val>
          <c:extLst>
            <c:ext xmlns:c16="http://schemas.microsoft.com/office/drawing/2014/chart" uri="{C3380CC4-5D6E-409C-BE32-E72D297353CC}">
              <c16:uniqueId val="{00000000-6228-4D2B-8285-C88EFAEA11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89.91</c:v>
                </c:pt>
              </c:numCache>
            </c:numRef>
          </c:val>
          <c:smooth val="0"/>
          <c:extLst>
            <c:ext xmlns:c16="http://schemas.microsoft.com/office/drawing/2014/chart" uri="{C3380CC4-5D6E-409C-BE32-E72D297353CC}">
              <c16:uniqueId val="{00000001-6228-4D2B-8285-C88EFAEA11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-524.97</c:v>
                </c:pt>
                <c:pt idx="1">
                  <c:v>-370.53</c:v>
                </c:pt>
                <c:pt idx="2">
                  <c:v>-326.42</c:v>
                </c:pt>
                <c:pt idx="3">
                  <c:v>-264.8</c:v>
                </c:pt>
                <c:pt idx="4">
                  <c:v>-428.46</c:v>
                </c:pt>
              </c:numCache>
            </c:numRef>
          </c:val>
          <c:extLst>
            <c:ext xmlns:c16="http://schemas.microsoft.com/office/drawing/2014/chart" uri="{C3380CC4-5D6E-409C-BE32-E72D297353CC}">
              <c16:uniqueId val="{00000000-307A-42BD-B88A-489A37A20A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103.61</c:v>
                </c:pt>
              </c:numCache>
            </c:numRef>
          </c:val>
          <c:smooth val="0"/>
          <c:extLst>
            <c:ext xmlns:c16="http://schemas.microsoft.com/office/drawing/2014/chart" uri="{C3380CC4-5D6E-409C-BE32-E72D297353CC}">
              <c16:uniqueId val="{00000001-307A-42BD-B88A-489A37A20A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968.57</c:v>
                </c:pt>
                <c:pt idx="1">
                  <c:v>0</c:v>
                </c:pt>
                <c:pt idx="2">
                  <c:v>0</c:v>
                </c:pt>
                <c:pt idx="3">
                  <c:v>0</c:v>
                </c:pt>
                <c:pt idx="4">
                  <c:v>0</c:v>
                </c:pt>
              </c:numCache>
            </c:numRef>
          </c:val>
          <c:extLst>
            <c:ext xmlns:c16="http://schemas.microsoft.com/office/drawing/2014/chart" uri="{C3380CC4-5D6E-409C-BE32-E72D297353CC}">
              <c16:uniqueId val="{00000000-CB69-4DC0-BDCB-8205BC1007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368.83</c:v>
                </c:pt>
              </c:numCache>
            </c:numRef>
          </c:val>
          <c:smooth val="0"/>
          <c:extLst>
            <c:ext xmlns:c16="http://schemas.microsoft.com/office/drawing/2014/chart" uri="{C3380CC4-5D6E-409C-BE32-E72D297353CC}">
              <c16:uniqueId val="{00000001-CB69-4DC0-BDCB-8205BC1007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24.41</c:v>
                </c:pt>
                <c:pt idx="1">
                  <c:v>19.63</c:v>
                </c:pt>
                <c:pt idx="2">
                  <c:v>19.329999999999998</c:v>
                </c:pt>
                <c:pt idx="3">
                  <c:v>19.5</c:v>
                </c:pt>
                <c:pt idx="4">
                  <c:v>17.91</c:v>
                </c:pt>
              </c:numCache>
            </c:numRef>
          </c:val>
          <c:extLst>
            <c:ext xmlns:c16="http://schemas.microsoft.com/office/drawing/2014/chart" uri="{C3380CC4-5D6E-409C-BE32-E72D297353CC}">
              <c16:uniqueId val="{00000000-9534-4B94-89AC-919F45F5FF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53.25</c:v>
                </c:pt>
              </c:numCache>
            </c:numRef>
          </c:val>
          <c:smooth val="0"/>
          <c:extLst>
            <c:ext xmlns:c16="http://schemas.microsoft.com/office/drawing/2014/chart" uri="{C3380CC4-5D6E-409C-BE32-E72D297353CC}">
              <c16:uniqueId val="{00000001-9534-4B94-89AC-919F45F5FF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468.18</c:v>
                </c:pt>
                <c:pt idx="1">
                  <c:v>577.41</c:v>
                </c:pt>
                <c:pt idx="2">
                  <c:v>598.79999999999995</c:v>
                </c:pt>
                <c:pt idx="3">
                  <c:v>588.44000000000005</c:v>
                </c:pt>
                <c:pt idx="4">
                  <c:v>633.79</c:v>
                </c:pt>
              </c:numCache>
            </c:numRef>
          </c:val>
          <c:extLst>
            <c:ext xmlns:c16="http://schemas.microsoft.com/office/drawing/2014/chart" uri="{C3380CC4-5D6E-409C-BE32-E72D297353CC}">
              <c16:uniqueId val="{00000000-7205-4162-89BF-2E43FDA10F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325.45</c:v>
                </c:pt>
              </c:numCache>
            </c:numRef>
          </c:val>
          <c:smooth val="0"/>
          <c:extLst>
            <c:ext xmlns:c16="http://schemas.microsoft.com/office/drawing/2014/chart" uri="{C3380CC4-5D6E-409C-BE32-E72D297353CC}">
              <c16:uniqueId val="{00000001-7205-4162-89BF-2E43FDA10F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神奈川県　相模原市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716494</v>
      </c>
      <c r="AM8" s="44"/>
      <c r="AN8" s="44"/>
      <c r="AO8" s="44"/>
      <c r="AP8" s="44"/>
      <c r="AQ8" s="44"/>
      <c r="AR8" s="44"/>
      <c r="AS8" s="44"/>
      <c r="AT8" s="45">
        <f>データ!T6</f>
        <v>328.91</v>
      </c>
      <c r="AU8" s="45"/>
      <c r="AV8" s="45"/>
      <c r="AW8" s="45"/>
      <c r="AX8" s="45"/>
      <c r="AY8" s="45"/>
      <c r="AZ8" s="45"/>
      <c r="BA8" s="45"/>
      <c r="BB8" s="45">
        <f>データ!U6</f>
        <v>2178.39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43.73</v>
      </c>
      <c r="J10" s="45"/>
      <c r="K10" s="45"/>
      <c r="L10" s="45"/>
      <c r="M10" s="45"/>
      <c r="N10" s="45"/>
      <c r="O10" s="45"/>
      <c r="P10" s="45">
        <f>データ!P6</f>
        <v>0.44</v>
      </c>
      <c r="Q10" s="45"/>
      <c r="R10" s="45"/>
      <c r="S10" s="45"/>
      <c r="T10" s="45"/>
      <c r="U10" s="45"/>
      <c r="V10" s="45"/>
      <c r="W10" s="45">
        <f>データ!Q6</f>
        <v>100</v>
      </c>
      <c r="X10" s="45"/>
      <c r="Y10" s="45"/>
      <c r="Z10" s="45"/>
      <c r="AA10" s="45"/>
      <c r="AB10" s="45"/>
      <c r="AC10" s="45"/>
      <c r="AD10" s="44">
        <f>データ!R6</f>
        <v>2036</v>
      </c>
      <c r="AE10" s="44"/>
      <c r="AF10" s="44"/>
      <c r="AG10" s="44"/>
      <c r="AH10" s="44"/>
      <c r="AI10" s="44"/>
      <c r="AJ10" s="44"/>
      <c r="AK10" s="2"/>
      <c r="AL10" s="44">
        <f>データ!V6</f>
        <v>3165</v>
      </c>
      <c r="AM10" s="44"/>
      <c r="AN10" s="44"/>
      <c r="AO10" s="44"/>
      <c r="AP10" s="44"/>
      <c r="AQ10" s="44"/>
      <c r="AR10" s="44"/>
      <c r="AS10" s="44"/>
      <c r="AT10" s="45">
        <f>データ!W6</f>
        <v>0</v>
      </c>
      <c r="AU10" s="45"/>
      <c r="AV10" s="45"/>
      <c r="AW10" s="45"/>
      <c r="AX10" s="45"/>
      <c r="AY10" s="45"/>
      <c r="AZ10" s="45"/>
      <c r="BA10" s="45"/>
      <c r="BB10" s="45" t="str">
        <f>データ!X6</f>
        <v>-</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ftxyGQz95T5MsV5mW+djlp4IIOySeTO6OVu1h9xBMN9O7tLdZt+2TZO81AAJ9MPTz+UFH2xM8Pl9/4hx2sUbA==" saltValue="iOHe5m41fd9P586eW6Kt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141500</v>
      </c>
      <c r="D6" s="19">
        <f t="shared" si="3"/>
        <v>46</v>
      </c>
      <c r="E6" s="19">
        <f t="shared" si="3"/>
        <v>18</v>
      </c>
      <c r="F6" s="19">
        <f t="shared" si="3"/>
        <v>0</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43.73</v>
      </c>
      <c r="P6" s="20">
        <f t="shared" si="3"/>
        <v>0.44</v>
      </c>
      <c r="Q6" s="20">
        <f t="shared" si="3"/>
        <v>100</v>
      </c>
      <c r="R6" s="20">
        <f t="shared" si="3"/>
        <v>2036</v>
      </c>
      <c r="S6" s="20">
        <f t="shared" si="3"/>
        <v>716494</v>
      </c>
      <c r="T6" s="20">
        <f t="shared" si="3"/>
        <v>328.91</v>
      </c>
      <c r="U6" s="20">
        <f t="shared" si="3"/>
        <v>2178.39</v>
      </c>
      <c r="V6" s="20">
        <f t="shared" si="3"/>
        <v>3165</v>
      </c>
      <c r="W6" s="20">
        <f t="shared" si="3"/>
        <v>0</v>
      </c>
      <c r="X6" s="20" t="str">
        <f t="shared" si="3"/>
        <v>-</v>
      </c>
      <c r="Y6" s="21">
        <f>IF(Y7="",NA(),Y7)</f>
        <v>60.62</v>
      </c>
      <c r="Z6" s="21">
        <f t="shared" ref="Z6:AH6" si="4">IF(Z7="",NA(),Z7)</f>
        <v>54.67</v>
      </c>
      <c r="AA6" s="21">
        <f t="shared" si="4"/>
        <v>54.49</v>
      </c>
      <c r="AB6" s="21">
        <f t="shared" si="4"/>
        <v>55.92</v>
      </c>
      <c r="AC6" s="21">
        <f t="shared" si="4"/>
        <v>54.33</v>
      </c>
      <c r="AD6" s="21">
        <f t="shared" si="4"/>
        <v>95.33</v>
      </c>
      <c r="AE6" s="21">
        <f t="shared" si="4"/>
        <v>92.17</v>
      </c>
      <c r="AF6" s="21">
        <f t="shared" si="4"/>
        <v>101.83</v>
      </c>
      <c r="AG6" s="21">
        <f t="shared" si="4"/>
        <v>95.1</v>
      </c>
      <c r="AH6" s="21">
        <f t="shared" si="4"/>
        <v>99.24</v>
      </c>
      <c r="AI6" s="20" t="str">
        <f>IF(AI7="","",IF(AI7="-","【-】","【"&amp;SUBSTITUTE(TEXT(AI7,"#,##0.00"),"-","△")&amp;"】"))</f>
        <v>【100.06】</v>
      </c>
      <c r="AJ6" s="21">
        <f>IF(AJ7="",NA(),AJ7)</f>
        <v>1754.49</v>
      </c>
      <c r="AK6" s="21">
        <f t="shared" ref="AK6:AS6" si="5">IF(AK7="",NA(),AK7)</f>
        <v>2125.5</v>
      </c>
      <c r="AL6" s="21">
        <f t="shared" si="5"/>
        <v>2399.1799999999998</v>
      </c>
      <c r="AM6" s="21">
        <f t="shared" si="5"/>
        <v>2799.74</v>
      </c>
      <c r="AN6" s="21">
        <f t="shared" si="5"/>
        <v>3193.84</v>
      </c>
      <c r="AO6" s="21">
        <f t="shared" si="5"/>
        <v>162.82</v>
      </c>
      <c r="AP6" s="21">
        <f t="shared" si="5"/>
        <v>193.62</v>
      </c>
      <c r="AQ6" s="21">
        <f t="shared" si="5"/>
        <v>44.51</v>
      </c>
      <c r="AR6" s="21">
        <f t="shared" si="5"/>
        <v>225.85</v>
      </c>
      <c r="AS6" s="21">
        <f t="shared" si="5"/>
        <v>89.91</v>
      </c>
      <c r="AT6" s="20" t="str">
        <f>IF(AT7="","",IF(AT7="-","【-】","【"&amp;SUBSTITUTE(TEXT(AT7,"#,##0.00"),"-","△")&amp;"】"))</f>
        <v>【84.61】</v>
      </c>
      <c r="AU6" s="21">
        <f>IF(AU7="",NA(),AU7)</f>
        <v>-524.97</v>
      </c>
      <c r="AV6" s="21">
        <f t="shared" ref="AV6:BD6" si="6">IF(AV7="",NA(),AV7)</f>
        <v>-370.53</v>
      </c>
      <c r="AW6" s="21">
        <f t="shared" si="6"/>
        <v>-326.42</v>
      </c>
      <c r="AX6" s="21">
        <f t="shared" si="6"/>
        <v>-264.8</v>
      </c>
      <c r="AY6" s="21">
        <f t="shared" si="6"/>
        <v>-428.46</v>
      </c>
      <c r="AZ6" s="21">
        <f t="shared" si="6"/>
        <v>125.61</v>
      </c>
      <c r="BA6" s="21">
        <f t="shared" si="6"/>
        <v>67.75</v>
      </c>
      <c r="BB6" s="21">
        <f t="shared" si="6"/>
        <v>150.30000000000001</v>
      </c>
      <c r="BC6" s="21">
        <f t="shared" si="6"/>
        <v>45.1</v>
      </c>
      <c r="BD6" s="21">
        <f t="shared" si="6"/>
        <v>103.61</v>
      </c>
      <c r="BE6" s="20" t="str">
        <f>IF(BE7="","",IF(BE7="-","【-】","【"&amp;SUBSTITUTE(TEXT(BE7,"#,##0.00"),"-","△")&amp;"】"))</f>
        <v>【106.63】</v>
      </c>
      <c r="BF6" s="21">
        <f>IF(BF7="",NA(),BF7)</f>
        <v>968.57</v>
      </c>
      <c r="BG6" s="20">
        <f t="shared" ref="BG6:BO6" si="7">IF(BG7="",NA(),BG7)</f>
        <v>0</v>
      </c>
      <c r="BH6" s="20">
        <f t="shared" si="7"/>
        <v>0</v>
      </c>
      <c r="BI6" s="20">
        <f t="shared" si="7"/>
        <v>0</v>
      </c>
      <c r="BJ6" s="20">
        <f t="shared" si="7"/>
        <v>0</v>
      </c>
      <c r="BK6" s="21">
        <f t="shared" si="7"/>
        <v>398.42</v>
      </c>
      <c r="BL6" s="21">
        <f t="shared" si="7"/>
        <v>393.35</v>
      </c>
      <c r="BM6" s="21">
        <f t="shared" si="7"/>
        <v>397.03</v>
      </c>
      <c r="BN6" s="21">
        <f t="shared" si="7"/>
        <v>424.95</v>
      </c>
      <c r="BO6" s="21">
        <f t="shared" si="7"/>
        <v>368.83</v>
      </c>
      <c r="BP6" s="20" t="str">
        <f>IF(BP7="","",IF(BP7="-","【-】","【"&amp;SUBSTITUTE(TEXT(BP7,"#,##0.00"),"-","△")&amp;"】"))</f>
        <v>【386.06】</v>
      </c>
      <c r="BQ6" s="21">
        <f>IF(BQ7="",NA(),BQ7)</f>
        <v>24.41</v>
      </c>
      <c r="BR6" s="21">
        <f t="shared" ref="BR6:BZ6" si="8">IF(BR7="",NA(),BR7)</f>
        <v>19.63</v>
      </c>
      <c r="BS6" s="21">
        <f t="shared" si="8"/>
        <v>19.329999999999998</v>
      </c>
      <c r="BT6" s="21">
        <f t="shared" si="8"/>
        <v>19.5</v>
      </c>
      <c r="BU6" s="21">
        <f t="shared" si="8"/>
        <v>17.91</v>
      </c>
      <c r="BV6" s="21">
        <f t="shared" si="8"/>
        <v>50.7</v>
      </c>
      <c r="BW6" s="21">
        <f t="shared" si="8"/>
        <v>48.13</v>
      </c>
      <c r="BX6" s="21">
        <f t="shared" si="8"/>
        <v>46.58</v>
      </c>
      <c r="BY6" s="21">
        <f t="shared" si="8"/>
        <v>41.67</v>
      </c>
      <c r="BZ6" s="21">
        <f t="shared" si="8"/>
        <v>53.25</v>
      </c>
      <c r="CA6" s="20" t="str">
        <f>IF(CA7="","",IF(CA7="-","【-】","【"&amp;SUBSTITUTE(TEXT(CA7,"#,##0.00"),"-","△")&amp;"】"))</f>
        <v>【51.14】</v>
      </c>
      <c r="CB6" s="21">
        <f>IF(CB7="",NA(),CB7)</f>
        <v>468.18</v>
      </c>
      <c r="CC6" s="21">
        <f t="shared" ref="CC6:CK6" si="9">IF(CC7="",NA(),CC7)</f>
        <v>577.41</v>
      </c>
      <c r="CD6" s="21">
        <f t="shared" si="9"/>
        <v>598.79999999999995</v>
      </c>
      <c r="CE6" s="21">
        <f t="shared" si="9"/>
        <v>588.44000000000005</v>
      </c>
      <c r="CF6" s="21">
        <f t="shared" si="9"/>
        <v>633.79</v>
      </c>
      <c r="CG6" s="21">
        <f t="shared" si="9"/>
        <v>289.81</v>
      </c>
      <c r="CH6" s="21">
        <f t="shared" si="9"/>
        <v>301.54000000000002</v>
      </c>
      <c r="CI6" s="21">
        <f t="shared" si="9"/>
        <v>311.73</v>
      </c>
      <c r="CJ6" s="21">
        <f t="shared" si="9"/>
        <v>326.49</v>
      </c>
      <c r="CK6" s="21">
        <f t="shared" si="9"/>
        <v>325.45</v>
      </c>
      <c r="CL6" s="20" t="str">
        <f>IF(CL7="","",IF(CL7="-","【-】","【"&amp;SUBSTITUTE(TEXT(CL7,"#,##0.00"),"-","△")&amp;"】"))</f>
        <v>【329.31】</v>
      </c>
      <c r="CM6" s="21">
        <f>IF(CM7="",NA(),CM7)</f>
        <v>49.15</v>
      </c>
      <c r="CN6" s="21">
        <f t="shared" ref="CN6:CV6" si="10">IF(CN7="",NA(),CN7)</f>
        <v>46.74</v>
      </c>
      <c r="CO6" s="21">
        <f t="shared" si="10"/>
        <v>47.54</v>
      </c>
      <c r="CP6" s="21">
        <f t="shared" si="10"/>
        <v>46.07</v>
      </c>
      <c r="CQ6" s="21">
        <f t="shared" si="10"/>
        <v>46.2</v>
      </c>
      <c r="CR6" s="21">
        <f t="shared" si="10"/>
        <v>56.45</v>
      </c>
      <c r="CS6" s="21">
        <f t="shared" si="10"/>
        <v>58.26</v>
      </c>
      <c r="CT6" s="21">
        <f t="shared" si="10"/>
        <v>56.76</v>
      </c>
      <c r="CU6" s="21">
        <f t="shared" si="10"/>
        <v>58.02</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87.02</v>
      </c>
      <c r="DH6" s="20" t="str">
        <f>IF(DH7="","",IF(DH7="-","【-】","【"&amp;SUBSTITUTE(TEXT(DH7,"#,##0.00"),"-","△")&amp;"】"))</f>
        <v>【84.89】</v>
      </c>
      <c r="DI6" s="21">
        <f>IF(DI7="",NA(),DI7)</f>
        <v>14.87</v>
      </c>
      <c r="DJ6" s="21">
        <f t="shared" ref="DJ6:DR6" si="12">IF(DJ7="",NA(),DJ7)</f>
        <v>16.73</v>
      </c>
      <c r="DK6" s="21">
        <f t="shared" si="12"/>
        <v>18.989999999999998</v>
      </c>
      <c r="DL6" s="21">
        <f t="shared" si="12"/>
        <v>20.9</v>
      </c>
      <c r="DM6" s="21">
        <f t="shared" si="12"/>
        <v>22.87</v>
      </c>
      <c r="DN6" s="21">
        <f t="shared" si="12"/>
        <v>15.4</v>
      </c>
      <c r="DO6" s="21">
        <f t="shared" si="12"/>
        <v>16.28</v>
      </c>
      <c r="DP6" s="21">
        <f t="shared" si="12"/>
        <v>16.75</v>
      </c>
      <c r="DQ6" s="21">
        <f t="shared" si="12"/>
        <v>19.34</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141500</v>
      </c>
      <c r="D7" s="23">
        <v>46</v>
      </c>
      <c r="E7" s="23">
        <v>18</v>
      </c>
      <c r="F7" s="23">
        <v>0</v>
      </c>
      <c r="G7" s="23">
        <v>0</v>
      </c>
      <c r="H7" s="23" t="s">
        <v>96</v>
      </c>
      <c r="I7" s="23" t="s">
        <v>97</v>
      </c>
      <c r="J7" s="23" t="s">
        <v>98</v>
      </c>
      <c r="K7" s="23" t="s">
        <v>99</v>
      </c>
      <c r="L7" s="23" t="s">
        <v>100</v>
      </c>
      <c r="M7" s="23" t="s">
        <v>101</v>
      </c>
      <c r="N7" s="24" t="s">
        <v>102</v>
      </c>
      <c r="O7" s="24">
        <v>43.73</v>
      </c>
      <c r="P7" s="24">
        <v>0.44</v>
      </c>
      <c r="Q7" s="24">
        <v>100</v>
      </c>
      <c r="R7" s="24">
        <v>2036</v>
      </c>
      <c r="S7" s="24">
        <v>716494</v>
      </c>
      <c r="T7" s="24">
        <v>328.91</v>
      </c>
      <c r="U7" s="24">
        <v>2178.39</v>
      </c>
      <c r="V7" s="24">
        <v>3165</v>
      </c>
      <c r="W7" s="24">
        <v>0</v>
      </c>
      <c r="X7" s="24" t="s">
        <v>102</v>
      </c>
      <c r="Y7" s="24">
        <v>60.62</v>
      </c>
      <c r="Z7" s="24">
        <v>54.67</v>
      </c>
      <c r="AA7" s="24">
        <v>54.49</v>
      </c>
      <c r="AB7" s="24">
        <v>55.92</v>
      </c>
      <c r="AC7" s="24">
        <v>54.33</v>
      </c>
      <c r="AD7" s="24">
        <v>95.33</v>
      </c>
      <c r="AE7" s="24">
        <v>92.17</v>
      </c>
      <c r="AF7" s="24">
        <v>101.83</v>
      </c>
      <c r="AG7" s="24">
        <v>95.1</v>
      </c>
      <c r="AH7" s="24">
        <v>99.24</v>
      </c>
      <c r="AI7" s="24">
        <v>100.06</v>
      </c>
      <c r="AJ7" s="24">
        <v>1754.49</v>
      </c>
      <c r="AK7" s="24">
        <v>2125.5</v>
      </c>
      <c r="AL7" s="24">
        <v>2399.1799999999998</v>
      </c>
      <c r="AM7" s="24">
        <v>2799.74</v>
      </c>
      <c r="AN7" s="24">
        <v>3193.84</v>
      </c>
      <c r="AO7" s="24">
        <v>162.82</v>
      </c>
      <c r="AP7" s="24">
        <v>193.62</v>
      </c>
      <c r="AQ7" s="24">
        <v>44.51</v>
      </c>
      <c r="AR7" s="24">
        <v>225.85</v>
      </c>
      <c r="AS7" s="24">
        <v>89.91</v>
      </c>
      <c r="AT7" s="24">
        <v>84.61</v>
      </c>
      <c r="AU7" s="24">
        <v>-524.97</v>
      </c>
      <c r="AV7" s="24">
        <v>-370.53</v>
      </c>
      <c r="AW7" s="24">
        <v>-326.42</v>
      </c>
      <c r="AX7" s="24">
        <v>-264.8</v>
      </c>
      <c r="AY7" s="24">
        <v>-428.46</v>
      </c>
      <c r="AZ7" s="24">
        <v>125.61</v>
      </c>
      <c r="BA7" s="24">
        <v>67.75</v>
      </c>
      <c r="BB7" s="24">
        <v>150.30000000000001</v>
      </c>
      <c r="BC7" s="24">
        <v>45.1</v>
      </c>
      <c r="BD7" s="24">
        <v>103.61</v>
      </c>
      <c r="BE7" s="24">
        <v>106.63</v>
      </c>
      <c r="BF7" s="24">
        <v>968.57</v>
      </c>
      <c r="BG7" s="24">
        <v>0</v>
      </c>
      <c r="BH7" s="24">
        <v>0</v>
      </c>
      <c r="BI7" s="24">
        <v>0</v>
      </c>
      <c r="BJ7" s="24">
        <v>0</v>
      </c>
      <c r="BK7" s="24">
        <v>398.42</v>
      </c>
      <c r="BL7" s="24">
        <v>393.35</v>
      </c>
      <c r="BM7" s="24">
        <v>397.03</v>
      </c>
      <c r="BN7" s="24">
        <v>424.95</v>
      </c>
      <c r="BO7" s="24">
        <v>368.83</v>
      </c>
      <c r="BP7" s="24">
        <v>386.06</v>
      </c>
      <c r="BQ7" s="24">
        <v>24.41</v>
      </c>
      <c r="BR7" s="24">
        <v>19.63</v>
      </c>
      <c r="BS7" s="24">
        <v>19.329999999999998</v>
      </c>
      <c r="BT7" s="24">
        <v>19.5</v>
      </c>
      <c r="BU7" s="24">
        <v>17.91</v>
      </c>
      <c r="BV7" s="24">
        <v>50.7</v>
      </c>
      <c r="BW7" s="24">
        <v>48.13</v>
      </c>
      <c r="BX7" s="24">
        <v>46.58</v>
      </c>
      <c r="BY7" s="24">
        <v>41.67</v>
      </c>
      <c r="BZ7" s="24">
        <v>53.25</v>
      </c>
      <c r="CA7" s="24">
        <v>51.14</v>
      </c>
      <c r="CB7" s="24">
        <v>468.18</v>
      </c>
      <c r="CC7" s="24">
        <v>577.41</v>
      </c>
      <c r="CD7" s="24">
        <v>598.79999999999995</v>
      </c>
      <c r="CE7" s="24">
        <v>588.44000000000005</v>
      </c>
      <c r="CF7" s="24">
        <v>633.79</v>
      </c>
      <c r="CG7" s="24">
        <v>289.81</v>
      </c>
      <c r="CH7" s="24">
        <v>301.54000000000002</v>
      </c>
      <c r="CI7" s="24">
        <v>311.73</v>
      </c>
      <c r="CJ7" s="24">
        <v>326.49</v>
      </c>
      <c r="CK7" s="24">
        <v>325.45</v>
      </c>
      <c r="CL7" s="24">
        <v>329.31</v>
      </c>
      <c r="CM7" s="24">
        <v>49.15</v>
      </c>
      <c r="CN7" s="24">
        <v>46.74</v>
      </c>
      <c r="CO7" s="24">
        <v>47.54</v>
      </c>
      <c r="CP7" s="24">
        <v>46.07</v>
      </c>
      <c r="CQ7" s="24">
        <v>46.2</v>
      </c>
      <c r="CR7" s="24">
        <v>56.45</v>
      </c>
      <c r="CS7" s="24">
        <v>58.26</v>
      </c>
      <c r="CT7" s="24">
        <v>56.76</v>
      </c>
      <c r="CU7" s="24">
        <v>58.02</v>
      </c>
      <c r="CV7" s="24">
        <v>52.59</v>
      </c>
      <c r="CW7" s="24">
        <v>54.37</v>
      </c>
      <c r="CX7" s="24">
        <v>100</v>
      </c>
      <c r="CY7" s="24">
        <v>100</v>
      </c>
      <c r="CZ7" s="24">
        <v>100</v>
      </c>
      <c r="DA7" s="24">
        <v>100</v>
      </c>
      <c r="DB7" s="24">
        <v>100</v>
      </c>
      <c r="DC7" s="24">
        <v>54.99</v>
      </c>
      <c r="DD7" s="24">
        <v>66.430000000000007</v>
      </c>
      <c r="DE7" s="24">
        <v>66.88</v>
      </c>
      <c r="DF7" s="24">
        <v>63.66</v>
      </c>
      <c r="DG7" s="24">
        <v>87.02</v>
      </c>
      <c r="DH7" s="24">
        <v>84.89</v>
      </c>
      <c r="DI7" s="24">
        <v>14.87</v>
      </c>
      <c r="DJ7" s="24">
        <v>16.73</v>
      </c>
      <c r="DK7" s="24">
        <v>18.989999999999998</v>
      </c>
      <c r="DL7" s="24">
        <v>20.9</v>
      </c>
      <c r="DM7" s="24">
        <v>22.87</v>
      </c>
      <c r="DN7" s="24">
        <v>15.4</v>
      </c>
      <c r="DO7" s="24">
        <v>16.28</v>
      </c>
      <c r="DP7" s="24">
        <v>16.75</v>
      </c>
      <c r="DQ7" s="24">
        <v>19.34</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400EEF7-D463-4639-BA5A-0F4C134B8599}"/>
</file>

<file path=customXml/itemProps2.xml><?xml version="1.0" encoding="utf-8"?>
<ds:datastoreItem xmlns:ds="http://schemas.openxmlformats.org/officeDocument/2006/customXml" ds:itemID="{86E5576C-AE12-4489-A55B-7A6E66BD754D}"/>
</file>

<file path=customXml/itemProps3.xml><?xml version="1.0" encoding="utf-8"?>
<ds:datastoreItem xmlns:ds="http://schemas.openxmlformats.org/officeDocument/2006/customXml" ds:itemID="{BC8DB80D-59EB-4854-A80D-2788EED7087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2025-12-23T06:30:10Z</dcterms:created>
  <dcterms:modified xsi:type="dcterms:W3CDTF">2026-02-02T23:51:03Z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