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Ncwgwsrv01\経営管理課\財務係（H25から）\200　定例調査・統計・報告\02　経営比較分析表\2025（R07）_R06年度分析\02 回答\"/>
    </mc:Choice>
  </mc:AlternateContent>
  <xr:revisionPtr revIDLastSave="0" documentId="13_ncr:1_{222ACC0E-CF8C-41B7-B338-69C6394D473B}" xr6:coauthVersionLast="47" xr6:coauthVersionMax="47" xr10:uidLastSave="{00000000-0000-0000-0000-000000000000}"/>
  <workbookProtection workbookAlgorithmName="SHA-512" workbookHashValue="qMPLaNfwqzWsDPWpK8h3hDFi4vsUIew3n6EAGQY9qxSO81x/zHtQ/LfWSpxTLLuUWK4NoHdZTLEL6pet+FpvYw==" workbookSaltValue="5Iy9tBrf4XMvbj9VrT28fw==" workbookSpinCount="100000" lockStructure="1"/>
  <bookViews>
    <workbookView xWindow="-120" yWindow="-120" windowWidth="20730" windowHeight="110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N6" i="5"/>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F85" i="4"/>
  <c r="BB10" i="4"/>
  <c r="AT10" i="4"/>
  <c r="AL10" i="4"/>
  <c r="W10" i="4"/>
  <c r="I10" i="4"/>
  <c r="B10" i="4"/>
  <c r="BB8" i="4"/>
  <c r="AT8" i="4"/>
  <c r="AL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<sst xmlns="http://schemas.openxmlformats.org/spreadsheetml/2006/main" count="228" uniqueCount="113">
  <si>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</si>
  <si>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</si>
  <si>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</si>
  <si>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</si>
  <si>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</si>
  <si>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</si>
  <si>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</si>
  <si>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</si>
  <si>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</si>
  <si>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</si>
  <si>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</si>
  <si>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</si>
  <si>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</si>
  <si>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</si>
  <si>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</si>
  <si>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</si>
  <si>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</si>
  <si>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</si>
  <si>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</si>
  <si>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</si>
  <si>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</si>
  <si>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</si>
  <si>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</si>
  <si>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</si>
  <si>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</si>
  <si>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</si>
  <si>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</si>
  <si>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</si>
  <si>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</si>
  <si>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</si>
  <si>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</si>
  <si>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</si>
  <si>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</si>
  <si>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</si>
  <si>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</si>
  <si>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</si>
  <si>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</si>
  <si>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</si>
  <si>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</si>
  <si>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</si>
  <si>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</si>
  <si>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</si>
  <si>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</si>
  <si>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</si>
  <si>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</si>
  <si>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</si>
  <si>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</si>
  <si>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</si>
  <si>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</si>
  <si>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</si>
  <si>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</si>
  <si>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</si>
  <si>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</si>
  <si>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</si>
  <si>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</si>
  <si>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</si>
  <si>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</si>
  <si>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</si>
  <si>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</si>
  <si>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</si>
  <si>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</si>
  <si>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</si>
  <si>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</si>
  <si>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</si>
  <si>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</si>
  <si>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</si>
  <si>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</si>
  <si>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</si>
  <si>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</si>
  <si>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</si>
  <si>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</si>
  <si>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</si>
  <si>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</si>
  <si>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</si>
  <si>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</si>
  <si>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</si>
  <si>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</si>
  <si>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</si>
  <si>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</si>
  <si>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</si>
  <si>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</si>
  <si>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</si>
  <si>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</si>
  <si>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</si>
  <si>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</si>
  <si>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</si>
  <si>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</si>
  <si>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</si>
  <si>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</si>
  <si>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</si>
  <si>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</si>
  <si>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</si>
  <si>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</si>
  <si>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新潟市</t>
  </si>
  <si>
    <t>法適用</t>
  </si>
  <si>
    <t>水道事業</t>
  </si>
  <si>
    <t>末端給水事業</t>
  </si>
  <si>
    <t>政令市等</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</si>
  <si>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</si>
  <si>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</si>
  <si>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</si>
  <si>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</si>
  <si>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</si>
  <si>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</si>
  <si>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</si>
  <si>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</si>
  <si>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</si>
  <si>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</si>
  <si>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</si>
  <si>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</si>
  <si>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
　前年度に比べ減少しましたが、比率は100%を上回っています。
③流動比率
　前年度に比べ僅かに減少しました。短期的な債務に対する支払能力に問題は生じない水準ではありますが、これまで以上に資金管理を徹底する必要があります。
④企業債残高対給水収益比率（％）
　前年度に比べ僅かに増加し、類似団体に比べて高い水準となっています。企業債は施設更新の重要な財源ですが、将来の過度な負担とならないよう、上昇を抑制する必要があります。
⑤料金回収率
　100％を下回りましたが、類似団体に比べ高い水準を維持しています。
⑥給水原価
　増加傾向となっていますが、類似団体に比べ低い水準を維持しています。
⑦施設利用率
　前年度に比べ大きく増加しました。設備更新時に能力の見直しを行ったことが主な要因です。類似団体と比べ高い水準を維持し、効率的に施設を利用しています。今後も水需要の動向に注視し、施設規模の適正化を進める必要があります。
⑧有収率
　令和6年能登半島地震に係る水道料金の減免措置により低下した前年度に比べ増加しましたが、類似団体と比べ低い水準となっています。</t>
    <rPh sb="53" eb="54">
      <t>ワズ</t>
    </rPh>
    <rPh sb="144" eb="145">
      <t>ワズ</t>
    </rPh>
    <rPh sb="234" eb="236">
      <t>シタマワ</t>
    </rPh>
    <rPh sb="305" eb="307">
      <t>シセツ</t>
    </rPh>
    <rPh sb="307" eb="309">
      <t>リヨウ</t>
    </rPh>
    <rPh sb="309" eb="310">
      <t>リツ</t>
    </rPh>
    <rPh sb="312" eb="315">
      <t>ゼンネンド</t>
    </rPh>
    <rPh sb="316" eb="317">
      <t>クラ</t>
    </rPh>
    <rPh sb="318" eb="319">
      <t>オオ</t>
    </rPh>
    <rPh sb="321" eb="323">
      <t>ゾウカ</t>
    </rPh>
    <rPh sb="328" eb="330">
      <t>セツビ</t>
    </rPh>
    <rPh sb="330" eb="332">
      <t>コウシン</t>
    </rPh>
    <rPh sb="332" eb="333">
      <t>ジ</t>
    </rPh>
    <rPh sb="334" eb="336">
      <t>ノウリョク</t>
    </rPh>
    <rPh sb="337" eb="339">
      <t>ミナオ</t>
    </rPh>
    <rPh sb="341" eb="342">
      <t>オコナ</t>
    </rPh>
    <rPh sb="347" eb="348">
      <t>オモ</t>
    </rPh>
    <rPh sb="349" eb="351">
      <t>ヨウイン</t>
    </rPh>
    <rPh sb="430" eb="432">
      <t>ノト</t>
    </rPh>
    <rPh sb="432" eb="434">
      <t>ハントウ</t>
    </rPh>
    <rPh sb="434" eb="436">
      <t>ジシン</t>
    </rPh>
    <rPh sb="437" eb="438">
      <t>カカ</t>
    </rPh>
    <rPh sb="439" eb="441">
      <t>スイドウ</t>
    </rPh>
    <rPh sb="441" eb="443">
      <t>リョウキン</t>
    </rPh>
    <rPh sb="444" eb="446">
      <t>ゲンメン</t>
    </rPh>
    <rPh sb="446" eb="448">
      <t>ソチ</t>
    </rPh>
    <rPh sb="451" eb="453">
      <t>テイカ</t>
    </rPh>
    <rPh sb="455" eb="458">
      <t>ゼンネンド</t>
    </rPh>
    <rPh sb="459" eb="460">
      <t>クラ</t>
    </rPh>
    <rPh sb="461" eb="463">
      <t>ゾウカ</t>
    </rPh>
    <phoneticPr fontId="4"/>
  </si>
  <si>
    <t>　有形固定資産減価償却率は、類似団体より低い水準となっていますが、本市の浄配水施設の多くは、高度経済成長期の後期から安定経済成長期に集中的に建設され、管路施設は、昭和39年に発生した新潟地震により布設した災害復旧管路が多いため、順次更新していく必要があります。
　事業費の平準化を図り、経営計画に基づき計画的かつ効率的な更新を進めることが必要となります。
　なお、配水支管に比べ費用と時間のかかる基幹管路の更新に重点を置いているため、管路更新率が低くなっています。</t>
    <phoneticPr fontId="4"/>
  </si>
  <si>
    <t>　老朽化施設の更新や耐震化を計画的に進めていますが、一方で、人口減少などにより給水収益が減少し、施設更新にかける財源確保が厳しくなると見込まれています。
　将来世代に過度な負担を残さないよう企業債残高の縮減を図りながら、事業運営に必要な資金を安定的に確保する方策を検討する必要があります。</t>
    <rPh sb="101" eb="103">
      <t>シュクゲン</t>
    </rPh>
    <rPh sb="104" eb="105">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</si>
</sst>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0.39</c:v>
                </c:pt>
                <c:pt idx="1">
                  <c:v>0.47</c:v>
                </c:pt>
                <c:pt idx="2">
                  <c:v>0.38</c:v>
                </c:pt>
                <c:pt idx="3">
                  <c:v>0.49</c:v>
                </c:pt>
                <c:pt idx="4">
                  <c:v>0.34</c:v>
                </c:pt>
              </c:numCache>
            </c:numRef>
          </c:val>
          <c:extLst>
            <c:ext xmlns:c16="http://schemas.microsoft.com/office/drawing/2014/chart" uri="{C3380CC4-5D6E-409C-BE32-E72D297353CC}">
              <c16:uniqueId val="{00000000-6850-4BD7-8E95-70928C2DBB9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0.99</c:v>
                </c:pt>
                <c:pt idx="1">
                  <c:v>0.97</c:v>
                </c:pt>
                <c:pt idx="2">
                  <c:v>1</c:v>
                </c:pt>
                <c:pt idx="3">
                  <c:v>0.91</c:v>
                </c:pt>
                <c:pt idx="4">
                  <c:v>0.86</c:v>
                </c:pt>
              </c:numCache>
            </c:numRef>
          </c:val>
          <c:smooth val="0"/>
          <c:extLst>
            <c:ext xmlns:c16="http://schemas.microsoft.com/office/drawing/2014/chart" uri="{C3380CC4-5D6E-409C-BE32-E72D297353CC}">
              <c16:uniqueId val="{00000001-6850-4BD7-8E95-70928C2DBB9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65.59</c:v>
                </c:pt>
                <c:pt idx="1">
                  <c:v>64.41</c:v>
                </c:pt>
                <c:pt idx="2">
                  <c:v>63.92</c:v>
                </c:pt>
                <c:pt idx="3">
                  <c:v>63.14</c:v>
                </c:pt>
                <c:pt idx="4">
                  <c:v>69.83</c:v>
                </c:pt>
              </c:numCache>
            </c:numRef>
          </c:val>
          <c:extLst>
            <c:ext xmlns:c16="http://schemas.microsoft.com/office/drawing/2014/chart" uri="{C3380CC4-5D6E-409C-BE32-E72D297353CC}">
              <c16:uniqueId val="{00000000-87DE-48B8-9687-B150732C440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59.37</c:v>
                </c:pt>
                <c:pt idx="1">
                  <c:v>58.84</c:v>
                </c:pt>
                <c:pt idx="2">
                  <c:v>58.91</c:v>
                </c:pt>
                <c:pt idx="3">
                  <c:v>58.89</c:v>
                </c:pt>
                <c:pt idx="4">
                  <c:v>59.38</c:v>
                </c:pt>
              </c:numCache>
            </c:numRef>
          </c:val>
          <c:smooth val="0"/>
          <c:extLst>
            <c:ext xmlns:c16="http://schemas.microsoft.com/office/drawing/2014/chart" uri="{C3380CC4-5D6E-409C-BE32-E72D297353CC}">
              <c16:uniqueId val="{00000001-87DE-48B8-9687-B150732C440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93.73</c:v>
                </c:pt>
                <c:pt idx="1">
                  <c:v>94.57</c:v>
                </c:pt>
                <c:pt idx="2">
                  <c:v>94.09</c:v>
                </c:pt>
                <c:pt idx="3">
                  <c:v>92.88</c:v>
                </c:pt>
                <c:pt idx="4">
                  <c:v>93.49</c:v>
                </c:pt>
              </c:numCache>
            </c:numRef>
          </c:val>
          <c:extLst>
            <c:ext xmlns:c16="http://schemas.microsoft.com/office/drawing/2014/chart" uri="{C3380CC4-5D6E-409C-BE32-E72D297353CC}">
              <c16:uniqueId val="{00000000-644A-428F-843A-7D97D196D5C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93.68</c:v>
                </c:pt>
                <c:pt idx="1">
                  <c:v>94.13</c:v>
                </c:pt>
                <c:pt idx="2">
                  <c:v>93.84</c:v>
                </c:pt>
                <c:pt idx="3">
                  <c:v>93.56</c:v>
                </c:pt>
                <c:pt idx="4">
                  <c:v>93.7</c:v>
                </c:pt>
              </c:numCache>
            </c:numRef>
          </c:val>
          <c:smooth val="0"/>
          <c:extLst>
            <c:ext xmlns:c16="http://schemas.microsoft.com/office/drawing/2014/chart" uri="{C3380CC4-5D6E-409C-BE32-E72D297353CC}">
              <c16:uniqueId val="{00000001-644A-428F-843A-7D97D196D5C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110.28</c:v>
                </c:pt>
                <c:pt idx="1">
                  <c:v>110.35</c:v>
                </c:pt>
                <c:pt idx="2">
                  <c:v>106.36</c:v>
                </c:pt>
                <c:pt idx="3">
                  <c:v>105.08</c:v>
                </c:pt>
                <c:pt idx="4">
                  <c:v>102.47</c:v>
                </c:pt>
              </c:numCache>
            </c:numRef>
          </c:val>
          <c:extLst>
            <c:ext xmlns:c16="http://schemas.microsoft.com/office/drawing/2014/chart" uri="{C3380CC4-5D6E-409C-BE32-E72D297353CC}">
              <c16:uniqueId val="{00000000-D6F3-4388-9AF2-C8BD5C37F3C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108.59</c:v>
                </c:pt>
                <c:pt idx="1">
                  <c:v>110.89</c:v>
                </c:pt>
                <c:pt idx="2">
                  <c:v>107.97</c:v>
                </c:pt>
                <c:pt idx="3">
                  <c:v>106.75</c:v>
                </c:pt>
                <c:pt idx="4">
                  <c:v>106.39</c:v>
                </c:pt>
              </c:numCache>
            </c:numRef>
          </c:val>
          <c:smooth val="0"/>
          <c:extLst>
            <c:ext xmlns:c16="http://schemas.microsoft.com/office/drawing/2014/chart" uri="{C3380CC4-5D6E-409C-BE32-E72D297353CC}">
              <c16:uniqueId val="{00000001-D6F3-4388-9AF2-C8BD5C37F3C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47.95</c:v>
                </c:pt>
                <c:pt idx="1">
                  <c:v>48.51</c:v>
                </c:pt>
                <c:pt idx="2">
                  <c:v>49.6</c:v>
                </c:pt>
                <c:pt idx="3">
                  <c:v>49.75</c:v>
                </c:pt>
                <c:pt idx="4">
                  <c:v>50.09</c:v>
                </c:pt>
              </c:numCache>
            </c:numRef>
          </c:val>
          <c:extLst>
            <c:ext xmlns:c16="http://schemas.microsoft.com/office/drawing/2014/chart" uri="{C3380CC4-5D6E-409C-BE32-E72D297353CC}">
              <c16:uniqueId val="{00000000-81A6-4C4D-8584-59CC7A1BD24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50.32</c:v>
                </c:pt>
                <c:pt idx="1">
                  <c:v>50.93</c:v>
                </c:pt>
                <c:pt idx="2">
                  <c:v>51.24</c:v>
                </c:pt>
                <c:pt idx="3">
                  <c:v>51.59</c:v>
                </c:pt>
                <c:pt idx="4">
                  <c:v>51.71</c:v>
                </c:pt>
              </c:numCache>
            </c:numRef>
          </c:val>
          <c:smooth val="0"/>
          <c:extLst>
            <c:ext xmlns:c16="http://schemas.microsoft.com/office/drawing/2014/chart" uri="{C3380CC4-5D6E-409C-BE32-E72D297353CC}">
              <c16:uniqueId val="{00000001-81A6-4C4D-8584-59CC7A1BD24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26</c:v>
                </c:pt>
                <c:pt idx="1">
                  <c:v>27.31</c:v>
                </c:pt>
                <c:pt idx="2">
                  <c:v>28.77</c:v>
                </c:pt>
                <c:pt idx="3">
                  <c:v>30.02</c:v>
                </c:pt>
                <c:pt idx="4">
                  <c:v>31.08</c:v>
                </c:pt>
              </c:numCache>
            </c:numRef>
          </c:val>
          <c:extLst>
            <c:ext xmlns:c16="http://schemas.microsoft.com/office/drawing/2014/chart" uri="{C3380CC4-5D6E-409C-BE32-E72D297353CC}">
              <c16:uniqueId val="{00000000-176B-42BE-ADBC-0FF08DD0BC5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24.26</c:v>
                </c:pt>
                <c:pt idx="1">
                  <c:v>25.55</c:v>
                </c:pt>
                <c:pt idx="2">
                  <c:v>26.73</c:v>
                </c:pt>
                <c:pt idx="3">
                  <c:v>28.09</c:v>
                </c:pt>
                <c:pt idx="4">
                  <c:v>29.51</c:v>
                </c:pt>
              </c:numCache>
            </c:numRef>
          </c:val>
          <c:smooth val="0"/>
          <c:extLst>
            <c:ext xmlns:c16="http://schemas.microsoft.com/office/drawing/2014/chart" uri="{C3380CC4-5D6E-409C-BE32-E72D297353CC}">
              <c16:uniqueId val="{00000001-176B-42BE-ADBC-0FF08DD0BC5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70D-44E5-AA23-972804949C8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870D-44E5-AA23-972804949C8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147.62</c:v>
                </c:pt>
                <c:pt idx="1">
                  <c:v>141.9</c:v>
                </c:pt>
                <c:pt idx="2">
                  <c:v>136.82</c:v>
                </c:pt>
                <c:pt idx="3">
                  <c:v>115.28</c:v>
                </c:pt>
                <c:pt idx="4">
                  <c:v>114.82</c:v>
                </c:pt>
              </c:numCache>
            </c:numRef>
          </c:val>
          <c:extLst>
            <c:ext xmlns:c16="http://schemas.microsoft.com/office/drawing/2014/chart" uri="{C3380CC4-5D6E-409C-BE32-E72D297353CC}">
              <c16:uniqueId val="{00000000-7E5A-400D-8741-27AE7459929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170.76</c:v>
                </c:pt>
                <c:pt idx="1">
                  <c:v>169.11</c:v>
                </c:pt>
                <c:pt idx="2">
                  <c:v>157.01</c:v>
                </c:pt>
                <c:pt idx="3">
                  <c:v>147.65</c:v>
                </c:pt>
                <c:pt idx="4">
                  <c:v>150.03</c:v>
                </c:pt>
              </c:numCache>
            </c:numRef>
          </c:val>
          <c:smooth val="0"/>
          <c:extLst>
            <c:ext xmlns:c16="http://schemas.microsoft.com/office/drawing/2014/chart" uri="{C3380CC4-5D6E-409C-BE32-E72D297353CC}">
              <c16:uniqueId val="{00000001-7E5A-400D-8741-27AE7459929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358.8</c:v>
                </c:pt>
                <c:pt idx="1">
                  <c:v>354.14</c:v>
                </c:pt>
                <c:pt idx="2">
                  <c:v>362.25</c:v>
                </c:pt>
                <c:pt idx="3">
                  <c:v>376.66</c:v>
                </c:pt>
                <c:pt idx="4">
                  <c:v>377.92</c:v>
                </c:pt>
              </c:numCache>
            </c:numRef>
          </c:val>
          <c:extLst>
            <c:ext xmlns:c16="http://schemas.microsoft.com/office/drawing/2014/chart" uri="{C3380CC4-5D6E-409C-BE32-E72D297353CC}">
              <c16:uniqueId val="{00000000-95C3-4778-89AD-85ACD357474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200.12</c:v>
                </c:pt>
                <c:pt idx="1">
                  <c:v>194.42</c:v>
                </c:pt>
                <c:pt idx="2">
                  <c:v>195.5</c:v>
                </c:pt>
                <c:pt idx="3">
                  <c:v>195.64</c:v>
                </c:pt>
                <c:pt idx="4">
                  <c:v>199.14</c:v>
                </c:pt>
              </c:numCache>
            </c:numRef>
          </c:val>
          <c:smooth val="0"/>
          <c:extLst>
            <c:ext xmlns:c16="http://schemas.microsoft.com/office/drawing/2014/chart" uri="{C3380CC4-5D6E-409C-BE32-E72D297353CC}">
              <c16:uniqueId val="{00000001-95C3-4778-89AD-85ACD357474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108</c:v>
                </c:pt>
                <c:pt idx="1">
                  <c:v>107.8</c:v>
                </c:pt>
                <c:pt idx="2">
                  <c:v>103.43</c:v>
                </c:pt>
                <c:pt idx="3">
                  <c:v>101.32</c:v>
                </c:pt>
                <c:pt idx="4">
                  <c:v>99.19</c:v>
                </c:pt>
              </c:numCache>
            </c:numRef>
          </c:val>
          <c:extLst>
            <c:ext xmlns:c16="http://schemas.microsoft.com/office/drawing/2014/chart" uri="{C3380CC4-5D6E-409C-BE32-E72D297353CC}">
              <c16:uniqueId val="{00000000-F1B3-4EAD-B900-C976BFED03D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98.26</c:v>
                </c:pt>
                <c:pt idx="1">
                  <c:v>100.4</c:v>
                </c:pt>
                <c:pt idx="2">
                  <c:v>96.51</c:v>
                </c:pt>
                <c:pt idx="3">
                  <c:v>95.29</c:v>
                </c:pt>
                <c:pt idx="4">
                  <c:v>95.27</c:v>
                </c:pt>
              </c:numCache>
            </c:numRef>
          </c:val>
          <c:smooth val="0"/>
          <c:extLst>
            <c:ext xmlns:c16="http://schemas.microsoft.com/office/drawing/2014/chart" uri="{C3380CC4-5D6E-409C-BE32-E72D297353CC}">
              <c16:uniqueId val="{00000001-F1B3-4EAD-B900-C976BFED03D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133.87</c:v>
                </c:pt>
                <c:pt idx="1">
                  <c:v>134.91</c:v>
                </c:pt>
                <c:pt idx="2">
                  <c:v>141.44999999999999</c:v>
                </c:pt>
                <c:pt idx="3">
                  <c:v>145.68</c:v>
                </c:pt>
                <c:pt idx="4">
                  <c:v>155.72999999999999</c:v>
                </c:pt>
              </c:numCache>
            </c:numRef>
          </c:val>
          <c:extLst>
            <c:ext xmlns:c16="http://schemas.microsoft.com/office/drawing/2014/chart" uri="{C3380CC4-5D6E-409C-BE32-E72D297353CC}">
              <c16:uniqueId val="{00000000-F6E1-4F1F-82A1-B43B6E47C65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172.33</c:v>
                </c:pt>
                <c:pt idx="1">
                  <c:v>172.8</c:v>
                </c:pt>
                <c:pt idx="2">
                  <c:v>180.94</c:v>
                </c:pt>
                <c:pt idx="3">
                  <c:v>186.56</c:v>
                </c:pt>
                <c:pt idx="4">
                  <c:v>189.6</c:v>
                </c:pt>
              </c:numCache>
            </c:numRef>
          </c:val>
          <c:smooth val="0"/>
          <c:extLst>
            <c:ext xmlns:c16="http://schemas.microsoft.com/office/drawing/2014/chart" uri="{C3380CC4-5D6E-409C-BE32-E72D297353CC}">
              <c16:uniqueId val="{00000001-F6E1-4F1F-82A1-B43B6E47C65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新潟県　新潟市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政令市等</v>
      </c>
      <c r="X8" s="43"/>
      <c r="Y8" s="43"/>
      <c r="Z8" s="43"/>
      <c r="AA8" s="43"/>
      <c r="AB8" s="43"/>
      <c r="AC8" s="43"/>
      <c r="AD8" s="43" t="str">
        <f>データ!$M$6</f>
        <v>自治体職員</v>
      </c>
      <c r="AE8" s="43"/>
      <c r="AF8" s="43"/>
      <c r="AG8" s="43"/>
      <c r="AH8" s="43"/>
      <c r="AI8" s="43"/>
      <c r="AJ8" s="43"/>
      <c r="AK8" s="2"/>
      <c r="AL8" s="44">
        <f>データ!$R$6</f>
        <v>761503</v>
      </c>
      <c r="AM8" s="44"/>
      <c r="AN8" s="44"/>
      <c r="AO8" s="44"/>
      <c r="AP8" s="44"/>
      <c r="AQ8" s="44"/>
      <c r="AR8" s="44"/>
      <c r="AS8" s="44"/>
      <c r="AT8" s="45">
        <f>データ!$S$6</f>
        <v>725.99</v>
      </c>
      <c r="AU8" s="46"/>
      <c r="AV8" s="46"/>
      <c r="AW8" s="46"/>
      <c r="AX8" s="46"/>
      <c r="AY8" s="46"/>
      <c r="AZ8" s="46"/>
      <c r="BA8" s="46"/>
      <c r="BB8" s="47">
        <f>データ!$T$6</f>
        <v>1048.92</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64.540000000000006</v>
      </c>
      <c r="J10" s="46"/>
      <c r="K10" s="46"/>
      <c r="L10" s="46"/>
      <c r="M10" s="46"/>
      <c r="N10" s="46"/>
      <c r="O10" s="80"/>
      <c r="P10" s="47">
        <f>データ!$P$6</f>
        <v>99.65</v>
      </c>
      <c r="Q10" s="47"/>
      <c r="R10" s="47"/>
      <c r="S10" s="47"/>
      <c r="T10" s="47"/>
      <c r="U10" s="47"/>
      <c r="V10" s="47"/>
      <c r="W10" s="44">
        <f>データ!$Q$6</f>
        <v>3234</v>
      </c>
      <c r="X10" s="44"/>
      <c r="Y10" s="44"/>
      <c r="Z10" s="44"/>
      <c r="AA10" s="44"/>
      <c r="AB10" s="44"/>
      <c r="AC10" s="44"/>
      <c r="AD10" s="2"/>
      <c r="AE10" s="2"/>
      <c r="AF10" s="2"/>
      <c r="AG10" s="2"/>
      <c r="AH10" s="2"/>
      <c r="AI10" s="2"/>
      <c r="AJ10" s="2"/>
      <c r="AK10" s="2"/>
      <c r="AL10" s="44">
        <f>データ!$U$6</f>
        <v>755449</v>
      </c>
      <c r="AM10" s="44"/>
      <c r="AN10" s="44"/>
      <c r="AO10" s="44"/>
      <c r="AP10" s="44"/>
      <c r="AQ10" s="44"/>
      <c r="AR10" s="44"/>
      <c r="AS10" s="44"/>
      <c r="AT10" s="45">
        <f>データ!$V$6</f>
        <v>721.95</v>
      </c>
      <c r="AU10" s="46"/>
      <c r="AV10" s="46"/>
      <c r="AW10" s="46"/>
      <c r="AX10" s="46"/>
      <c r="AY10" s="46"/>
      <c r="AZ10" s="46"/>
      <c r="BA10" s="46"/>
      <c r="BB10" s="47">
        <f>データ!$W$6</f>
        <v>1046.4000000000001</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110</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FafXAoD0MBpASgtwVo2GPf8iXghQ5GVO1n7nV2XFO+0voXK8mI40NQYUDs8GoSaSolocGF61mB9HPSp73smg0A==" saltValue="ro7XaQl06Q6N33hlneI5h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151009</v>
      </c>
      <c r="D6" s="20">
        <f t="shared" si="3"/>
        <v>46</v>
      </c>
      <c r="E6" s="20">
        <f t="shared" si="3"/>
        <v>1</v>
      </c>
      <c r="F6" s="20">
        <f t="shared" si="3"/>
        <v>0</v>
      </c>
      <c r="G6" s="20">
        <f t="shared" si="3"/>
        <v>1</v>
      </c>
      <c r="H6" s="20" t="str">
        <f t="shared" si="3"/>
        <v>新潟県　新潟市</v>
      </c>
      <c r="I6" s="20" t="str">
        <f t="shared" si="3"/>
        <v>法適用</v>
      </c>
      <c r="J6" s="20" t="str">
        <f t="shared" si="3"/>
        <v>水道事業</v>
      </c>
      <c r="K6" s="20" t="str">
        <f t="shared" si="3"/>
        <v>末端給水事業</v>
      </c>
      <c r="L6" s="20" t="str">
        <f t="shared" si="3"/>
        <v>政令市等</v>
      </c>
      <c r="M6" s="20" t="str">
        <f t="shared" si="3"/>
        <v>自治体職員</v>
      </c>
      <c r="N6" s="21" t="str">
        <f t="shared" si="3"/>
        <v>-</v>
      </c>
      <c r="O6" s="21">
        <f t="shared" si="3"/>
        <v>64.540000000000006</v>
      </c>
      <c r="P6" s="21">
        <f t="shared" si="3"/>
        <v>99.65</v>
      </c>
      <c r="Q6" s="21">
        <f t="shared" si="3"/>
        <v>3234</v>
      </c>
      <c r="R6" s="21">
        <f t="shared" si="3"/>
        <v>761503</v>
      </c>
      <c r="S6" s="21">
        <f t="shared" si="3"/>
        <v>725.99</v>
      </c>
      <c r="T6" s="21">
        <f t="shared" si="3"/>
        <v>1048.92</v>
      </c>
      <c r="U6" s="21">
        <f t="shared" si="3"/>
        <v>755449</v>
      </c>
      <c r="V6" s="21">
        <f t="shared" si="3"/>
        <v>721.95</v>
      </c>
      <c r="W6" s="21">
        <f t="shared" si="3"/>
        <v>1046.4000000000001</v>
      </c>
      <c r="X6" s="22">
        <f>IF(X7="",NA(),X7)</f>
        <v>110.28</v>
      </c>
      <c r="Y6" s="22">
        <f t="shared" ref="Y6:AG6" si="4">IF(Y7="",NA(),Y7)</f>
        <v>110.35</v>
      </c>
      <c r="Z6" s="22">
        <f t="shared" si="4"/>
        <v>106.36</v>
      </c>
      <c r="AA6" s="22">
        <f t="shared" si="4"/>
        <v>105.08</v>
      </c>
      <c r="AB6" s="22">
        <f t="shared" si="4"/>
        <v>102.47</v>
      </c>
      <c r="AC6" s="22">
        <f t="shared" si="4"/>
        <v>108.59</v>
      </c>
      <c r="AD6" s="22">
        <f t="shared" si="4"/>
        <v>110.89</v>
      </c>
      <c r="AE6" s="22">
        <f t="shared" si="4"/>
        <v>107.97</v>
      </c>
      <c r="AF6" s="22">
        <f t="shared" si="4"/>
        <v>106.75</v>
      </c>
      <c r="AG6" s="22">
        <f t="shared" si="4"/>
        <v>106.39</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【1.61】</v>
      </c>
      <c r="AT6" s="22">
        <f>IF(AT7="",NA(),AT7)</f>
        <v>147.62</v>
      </c>
      <c r="AU6" s="22">
        <f t="shared" ref="AU6:BC6" si="6">IF(AU7="",NA(),AU7)</f>
        <v>141.9</v>
      </c>
      <c r="AV6" s="22">
        <f t="shared" si="6"/>
        <v>136.82</v>
      </c>
      <c r="AW6" s="22">
        <f t="shared" si="6"/>
        <v>115.28</v>
      </c>
      <c r="AX6" s="22">
        <f t="shared" si="6"/>
        <v>114.82</v>
      </c>
      <c r="AY6" s="22">
        <f t="shared" si="6"/>
        <v>170.76</v>
      </c>
      <c r="AZ6" s="22">
        <f t="shared" si="6"/>
        <v>169.11</v>
      </c>
      <c r="BA6" s="22">
        <f t="shared" si="6"/>
        <v>157.01</v>
      </c>
      <c r="BB6" s="22">
        <f t="shared" si="6"/>
        <v>147.65</v>
      </c>
      <c r="BC6" s="22">
        <f t="shared" si="6"/>
        <v>150.03</v>
      </c>
      <c r="BD6" s="21" t="str">
        <f>IF(BD7="","",IF(BD7="-","【-】","【"&amp;SUBSTITUTE(TEXT(BD7,"#,##0.00"),"-","△")&amp;"】"))</f>
        <v>【239.69】</v>
      </c>
      <c r="BE6" s="22">
        <f>IF(BE7="",NA(),BE7)</f>
        <v>358.8</v>
      </c>
      <c r="BF6" s="22">
        <f t="shared" ref="BF6:BN6" si="7">IF(BF7="",NA(),BF7)</f>
        <v>354.14</v>
      </c>
      <c r="BG6" s="22">
        <f t="shared" si="7"/>
        <v>362.25</v>
      </c>
      <c r="BH6" s="22">
        <f t="shared" si="7"/>
        <v>376.66</v>
      </c>
      <c r="BI6" s="22">
        <f t="shared" si="7"/>
        <v>377.92</v>
      </c>
      <c r="BJ6" s="22">
        <f t="shared" si="7"/>
        <v>200.12</v>
      </c>
      <c r="BK6" s="22">
        <f t="shared" si="7"/>
        <v>194.42</v>
      </c>
      <c r="BL6" s="22">
        <f t="shared" si="7"/>
        <v>195.5</v>
      </c>
      <c r="BM6" s="22">
        <f t="shared" si="7"/>
        <v>195.64</v>
      </c>
      <c r="BN6" s="22">
        <f t="shared" si="7"/>
        <v>199.14</v>
      </c>
      <c r="BO6" s="21" t="str">
        <f>IF(BO7="","",IF(BO7="-","【-】","【"&amp;SUBSTITUTE(TEXT(BO7,"#,##0.00"),"-","△")&amp;"】"))</f>
        <v>【264.86】</v>
      </c>
      <c r="BP6" s="22">
        <f>IF(BP7="",NA(),BP7)</f>
        <v>108</v>
      </c>
      <c r="BQ6" s="22">
        <f t="shared" ref="BQ6:BY6" si="8">IF(BQ7="",NA(),BQ7)</f>
        <v>107.8</v>
      </c>
      <c r="BR6" s="22">
        <f t="shared" si="8"/>
        <v>103.43</v>
      </c>
      <c r="BS6" s="22">
        <f t="shared" si="8"/>
        <v>101.32</v>
      </c>
      <c r="BT6" s="22">
        <f t="shared" si="8"/>
        <v>99.19</v>
      </c>
      <c r="BU6" s="22">
        <f t="shared" si="8"/>
        <v>98.26</v>
      </c>
      <c r="BV6" s="22">
        <f t="shared" si="8"/>
        <v>100.4</v>
      </c>
      <c r="BW6" s="22">
        <f t="shared" si="8"/>
        <v>96.51</v>
      </c>
      <c r="BX6" s="22">
        <f t="shared" si="8"/>
        <v>95.29</v>
      </c>
      <c r="BY6" s="22">
        <f t="shared" si="8"/>
        <v>95.27</v>
      </c>
      <c r="BZ6" s="21" t="str">
        <f>IF(BZ7="","",IF(BZ7="-","【-】","【"&amp;SUBSTITUTE(TEXT(BZ7,"#,##0.00"),"-","△")&amp;"】"))</f>
        <v>【97.59】</v>
      </c>
      <c r="CA6" s="22">
        <f>IF(CA7="",NA(),CA7)</f>
        <v>133.87</v>
      </c>
      <c r="CB6" s="22">
        <f t="shared" ref="CB6:CJ6" si="9">IF(CB7="",NA(),CB7)</f>
        <v>134.91</v>
      </c>
      <c r="CC6" s="22">
        <f t="shared" si="9"/>
        <v>141.44999999999999</v>
      </c>
      <c r="CD6" s="22">
        <f t="shared" si="9"/>
        <v>145.68</v>
      </c>
      <c r="CE6" s="22">
        <f t="shared" si="9"/>
        <v>155.72999999999999</v>
      </c>
      <c r="CF6" s="22">
        <f t="shared" si="9"/>
        <v>172.33</v>
      </c>
      <c r="CG6" s="22">
        <f t="shared" si="9"/>
        <v>172.8</v>
      </c>
      <c r="CH6" s="22">
        <f t="shared" si="9"/>
        <v>180.94</v>
      </c>
      <c r="CI6" s="22">
        <f t="shared" si="9"/>
        <v>186.56</v>
      </c>
      <c r="CJ6" s="22">
        <f t="shared" si="9"/>
        <v>189.6</v>
      </c>
      <c r="CK6" s="21" t="str">
        <f>IF(CK7="","",IF(CK7="-","【-】","【"&amp;SUBSTITUTE(TEXT(CK7,"#,##0.00"),"-","△")&amp;"】"))</f>
        <v>【181.66】</v>
      </c>
      <c r="CL6" s="22">
        <f>IF(CL7="",NA(),CL7)</f>
        <v>65.59</v>
      </c>
      <c r="CM6" s="22">
        <f t="shared" ref="CM6:CU6" si="10">IF(CM7="",NA(),CM7)</f>
        <v>64.41</v>
      </c>
      <c r="CN6" s="22">
        <f t="shared" si="10"/>
        <v>63.92</v>
      </c>
      <c r="CO6" s="22">
        <f t="shared" si="10"/>
        <v>63.14</v>
      </c>
      <c r="CP6" s="22">
        <f t="shared" si="10"/>
        <v>69.83</v>
      </c>
      <c r="CQ6" s="22">
        <f t="shared" si="10"/>
        <v>59.37</v>
      </c>
      <c r="CR6" s="22">
        <f t="shared" si="10"/>
        <v>58.84</v>
      </c>
      <c r="CS6" s="22">
        <f t="shared" si="10"/>
        <v>58.91</v>
      </c>
      <c r="CT6" s="22">
        <f t="shared" si="10"/>
        <v>58.89</v>
      </c>
      <c r="CU6" s="22">
        <f t="shared" si="10"/>
        <v>59.38</v>
      </c>
      <c r="CV6" s="21" t="str">
        <f>IF(CV7="","",IF(CV7="-","【-】","【"&amp;SUBSTITUTE(TEXT(CV7,"#,##0.00"),"-","△")&amp;"】"))</f>
        <v>【60.21】</v>
      </c>
      <c r="CW6" s="22">
        <f>IF(CW7="",NA(),CW7)</f>
        <v>93.73</v>
      </c>
      <c r="CX6" s="22">
        <f t="shared" ref="CX6:DF6" si="11">IF(CX7="",NA(),CX7)</f>
        <v>94.57</v>
      </c>
      <c r="CY6" s="22">
        <f t="shared" si="11"/>
        <v>94.09</v>
      </c>
      <c r="CZ6" s="22">
        <f t="shared" si="11"/>
        <v>92.88</v>
      </c>
      <c r="DA6" s="22">
        <f t="shared" si="11"/>
        <v>93.49</v>
      </c>
      <c r="DB6" s="22">
        <f t="shared" si="11"/>
        <v>93.68</v>
      </c>
      <c r="DC6" s="22">
        <f t="shared" si="11"/>
        <v>94.13</v>
      </c>
      <c r="DD6" s="22">
        <f t="shared" si="11"/>
        <v>93.84</v>
      </c>
      <c r="DE6" s="22">
        <f t="shared" si="11"/>
        <v>93.56</v>
      </c>
      <c r="DF6" s="22">
        <f t="shared" si="11"/>
        <v>93.7</v>
      </c>
      <c r="DG6" s="21" t="str">
        <f>IF(DG7="","",IF(DG7="-","【-】","【"&amp;SUBSTITUTE(TEXT(DG7,"#,##0.00"),"-","△")&amp;"】"))</f>
        <v>【89.21】</v>
      </c>
      <c r="DH6" s="22">
        <f>IF(DH7="",NA(),DH7)</f>
        <v>47.95</v>
      </c>
      <c r="DI6" s="22">
        <f t="shared" ref="DI6:DQ6" si="12">IF(DI7="",NA(),DI7)</f>
        <v>48.51</v>
      </c>
      <c r="DJ6" s="22">
        <f t="shared" si="12"/>
        <v>49.6</v>
      </c>
      <c r="DK6" s="22">
        <f t="shared" si="12"/>
        <v>49.75</v>
      </c>
      <c r="DL6" s="22">
        <f t="shared" si="12"/>
        <v>50.09</v>
      </c>
      <c r="DM6" s="22">
        <f t="shared" si="12"/>
        <v>50.32</v>
      </c>
      <c r="DN6" s="22">
        <f t="shared" si="12"/>
        <v>50.93</v>
      </c>
      <c r="DO6" s="22">
        <f t="shared" si="12"/>
        <v>51.24</v>
      </c>
      <c r="DP6" s="22">
        <f t="shared" si="12"/>
        <v>51.59</v>
      </c>
      <c r="DQ6" s="22">
        <f t="shared" si="12"/>
        <v>51.71</v>
      </c>
      <c r="DR6" s="21" t="str">
        <f>IF(DR7="","",IF(DR7="-","【-】","【"&amp;SUBSTITUTE(TEXT(DR7,"#,##0.00"),"-","△")&amp;"】"))</f>
        <v>【52.41】</v>
      </c>
      <c r="DS6" s="22">
        <f>IF(DS7="",NA(),DS7)</f>
        <v>26</v>
      </c>
      <c r="DT6" s="22">
        <f t="shared" ref="DT6:EB6" si="13">IF(DT7="",NA(),DT7)</f>
        <v>27.31</v>
      </c>
      <c r="DU6" s="22">
        <f t="shared" si="13"/>
        <v>28.77</v>
      </c>
      <c r="DV6" s="22">
        <f t="shared" si="13"/>
        <v>30.02</v>
      </c>
      <c r="DW6" s="22">
        <f t="shared" si="13"/>
        <v>31.08</v>
      </c>
      <c r="DX6" s="22">
        <f t="shared" si="13"/>
        <v>24.26</v>
      </c>
      <c r="DY6" s="22">
        <f t="shared" si="13"/>
        <v>25.55</v>
      </c>
      <c r="DZ6" s="22">
        <f t="shared" si="13"/>
        <v>26.73</v>
      </c>
      <c r="EA6" s="22">
        <f t="shared" si="13"/>
        <v>28.09</v>
      </c>
      <c r="EB6" s="22">
        <f t="shared" si="13"/>
        <v>29.51</v>
      </c>
      <c r="EC6" s="21" t="str">
        <f>IF(EC7="","",IF(EC7="-","【-】","【"&amp;SUBSTITUTE(TEXT(EC7,"#,##0.00"),"-","△")&amp;"】"))</f>
        <v>【26.78】</v>
      </c>
      <c r="ED6" s="22">
        <f>IF(ED7="",NA(),ED7)</f>
        <v>0.39</v>
      </c>
      <c r="EE6" s="22">
        <f t="shared" ref="EE6:EM6" si="14">IF(EE7="",NA(),EE7)</f>
        <v>0.47</v>
      </c>
      <c r="EF6" s="22">
        <f t="shared" si="14"/>
        <v>0.38</v>
      </c>
      <c r="EG6" s="22">
        <f t="shared" si="14"/>
        <v>0.49</v>
      </c>
      <c r="EH6" s="22">
        <f t="shared" si="14"/>
        <v>0.34</v>
      </c>
      <c r="EI6" s="22">
        <f t="shared" si="14"/>
        <v>0.99</v>
      </c>
      <c r="EJ6" s="22">
        <f t="shared" si="14"/>
        <v>0.97</v>
      </c>
      <c r="EK6" s="22">
        <f t="shared" si="14"/>
        <v>1</v>
      </c>
      <c r="EL6" s="22">
        <f t="shared" si="14"/>
        <v>0.91</v>
      </c>
      <c r="EM6" s="22">
        <f t="shared" si="14"/>
        <v>0.86</v>
      </c>
      <c r="EN6" s="21" t="str">
        <f>IF(EN7="","",IF(EN7="-","【-】","【"&amp;SUBSTITUTE(TEXT(EN7,"#,##0.00"),"-","△")&amp;"】"))</f>
        <v>【0.59】</v>
      </c>
    </row>
    <row r="7" spans="1:144" s="23" customFormat="1" x14ac:dyDescent="0.15">
      <c r="A7" s="15"/>
      <c r="B7" s="24">
        <v>2024</v>
      </c>
      <c r="C7" s="24">
        <v>151009</v>
      </c>
      <c r="D7" s="24">
        <v>46</v>
      </c>
      <c r="E7" s="24">
        <v>1</v>
      </c>
      <c r="F7" s="24">
        <v>0</v>
      </c>
      <c r="G7" s="24">
        <v>1</v>
      </c>
      <c r="H7" s="24" t="s">
        <v>93</v>
      </c>
      <c r="I7" s="24" t="s">
        <v>94</v>
      </c>
      <c r="J7" s="24" t="s">
        <v>95</v>
      </c>
      <c r="K7" s="24" t="s">
        <v>96</v>
      </c>
      <c r="L7" s="24" t="s">
        <v>97</v>
      </c>
      <c r="M7" s="24" t="s">
        <v>98</v>
      </c>
      <c r="N7" s="25" t="s">
        <v>99</v>
      </c>
      <c r="O7" s="25">
        <v>64.540000000000006</v>
      </c>
      <c r="P7" s="25">
        <v>99.65</v>
      </c>
      <c r="Q7" s="25">
        <v>3234</v>
      </c>
      <c r="R7" s="25">
        <v>761503</v>
      </c>
      <c r="S7" s="25">
        <v>725.99</v>
      </c>
      <c r="T7" s="25">
        <v>1048.92</v>
      </c>
      <c r="U7" s="25">
        <v>755449</v>
      </c>
      <c r="V7" s="25">
        <v>721.95</v>
      </c>
      <c r="W7" s="25">
        <v>1046.4000000000001</v>
      </c>
      <c r="X7" s="25">
        <v>110.28</v>
      </c>
      <c r="Y7" s="25">
        <v>110.35</v>
      </c>
      <c r="Z7" s="25">
        <v>106.36</v>
      </c>
      <c r="AA7" s="25">
        <v>105.08</v>
      </c>
      <c r="AB7" s="25">
        <v>102.47</v>
      </c>
      <c r="AC7" s="25">
        <v>108.59</v>
      </c>
      <c r="AD7" s="25">
        <v>110.89</v>
      </c>
      <c r="AE7" s="25">
        <v>107.97</v>
      </c>
      <c r="AF7" s="25">
        <v>106.75</v>
      </c>
      <c r="AG7" s="25">
        <v>106.39</v>
      </c>
      <c r="AH7" s="25">
        <v>107.26</v>
      </c>
      <c r="AI7" s="25">
        <v>0</v>
      </c>
      <c r="AJ7" s="25">
        <v>0</v>
      </c>
      <c r="AK7" s="25">
        <v>0</v>
      </c>
      <c r="AL7" s="25">
        <v>0</v>
      </c>
      <c r="AM7" s="25">
        <v>0</v>
      </c>
      <c r="AN7" s="25">
        <v>0</v>
      </c>
      <c r="AO7" s="25">
        <v>0</v>
      </c>
      <c r="AP7" s="25">
        <v>0</v>
      </c>
      <c r="AQ7" s="25">
        <v>0</v>
      </c>
      <c r="AR7" s="25">
        <v>0</v>
      </c>
      <c r="AS7" s="25">
        <v>1.61</v>
      </c>
      <c r="AT7" s="25">
        <v>147.62</v>
      </c>
      <c r="AU7" s="25">
        <v>141.9</v>
      </c>
      <c r="AV7" s="25">
        <v>136.82</v>
      </c>
      <c r="AW7" s="25">
        <v>115.28</v>
      </c>
      <c r="AX7" s="25">
        <v>114.82</v>
      </c>
      <c r="AY7" s="25">
        <v>170.76</v>
      </c>
      <c r="AZ7" s="25">
        <v>169.11</v>
      </c>
      <c r="BA7" s="25">
        <v>157.01</v>
      </c>
      <c r="BB7" s="25">
        <v>147.65</v>
      </c>
      <c r="BC7" s="25">
        <v>150.03</v>
      </c>
      <c r="BD7" s="25">
        <v>239.69</v>
      </c>
      <c r="BE7" s="25">
        <v>358.8</v>
      </c>
      <c r="BF7" s="25">
        <v>354.14</v>
      </c>
      <c r="BG7" s="25">
        <v>362.25</v>
      </c>
      <c r="BH7" s="25">
        <v>376.66</v>
      </c>
      <c r="BI7" s="25">
        <v>377.92</v>
      </c>
      <c r="BJ7" s="25">
        <v>200.12</v>
      </c>
      <c r="BK7" s="25">
        <v>194.42</v>
      </c>
      <c r="BL7" s="25">
        <v>195.5</v>
      </c>
      <c r="BM7" s="25">
        <v>195.64</v>
      </c>
      <c r="BN7" s="25">
        <v>199.14</v>
      </c>
      <c r="BO7" s="25">
        <v>264.86</v>
      </c>
      <c r="BP7" s="25">
        <v>108</v>
      </c>
      <c r="BQ7" s="25">
        <v>107.8</v>
      </c>
      <c r="BR7" s="25">
        <v>103.43</v>
      </c>
      <c r="BS7" s="25">
        <v>101.32</v>
      </c>
      <c r="BT7" s="25">
        <v>99.19</v>
      </c>
      <c r="BU7" s="25">
        <v>98.26</v>
      </c>
      <c r="BV7" s="25">
        <v>100.4</v>
      </c>
      <c r="BW7" s="25">
        <v>96.51</v>
      </c>
      <c r="BX7" s="25">
        <v>95.29</v>
      </c>
      <c r="BY7" s="25">
        <v>95.27</v>
      </c>
      <c r="BZ7" s="25">
        <v>97.59</v>
      </c>
      <c r="CA7" s="25">
        <v>133.87</v>
      </c>
      <c r="CB7" s="25">
        <v>134.91</v>
      </c>
      <c r="CC7" s="25">
        <v>141.44999999999999</v>
      </c>
      <c r="CD7" s="25">
        <v>145.68</v>
      </c>
      <c r="CE7" s="25">
        <v>155.72999999999999</v>
      </c>
      <c r="CF7" s="25">
        <v>172.33</v>
      </c>
      <c r="CG7" s="25">
        <v>172.8</v>
      </c>
      <c r="CH7" s="25">
        <v>180.94</v>
      </c>
      <c r="CI7" s="25">
        <v>186.56</v>
      </c>
      <c r="CJ7" s="25">
        <v>189.6</v>
      </c>
      <c r="CK7" s="25">
        <v>181.66</v>
      </c>
      <c r="CL7" s="25">
        <v>65.59</v>
      </c>
      <c r="CM7" s="25">
        <v>64.41</v>
      </c>
      <c r="CN7" s="25">
        <v>63.92</v>
      </c>
      <c r="CO7" s="25">
        <v>63.14</v>
      </c>
      <c r="CP7" s="25">
        <v>69.83</v>
      </c>
      <c r="CQ7" s="25">
        <v>59.37</v>
      </c>
      <c r="CR7" s="25">
        <v>58.84</v>
      </c>
      <c r="CS7" s="25">
        <v>58.91</v>
      </c>
      <c r="CT7" s="25">
        <v>58.89</v>
      </c>
      <c r="CU7" s="25">
        <v>59.38</v>
      </c>
      <c r="CV7" s="25">
        <v>60.21</v>
      </c>
      <c r="CW7" s="25">
        <v>93.73</v>
      </c>
      <c r="CX7" s="25">
        <v>94.57</v>
      </c>
      <c r="CY7" s="25">
        <v>94.09</v>
      </c>
      <c r="CZ7" s="25">
        <v>92.88</v>
      </c>
      <c r="DA7" s="25">
        <v>93.49</v>
      </c>
      <c r="DB7" s="25">
        <v>93.68</v>
      </c>
      <c r="DC7" s="25">
        <v>94.13</v>
      </c>
      <c r="DD7" s="25">
        <v>93.84</v>
      </c>
      <c r="DE7" s="25">
        <v>93.56</v>
      </c>
      <c r="DF7" s="25">
        <v>93.7</v>
      </c>
      <c r="DG7" s="25">
        <v>89.21</v>
      </c>
      <c r="DH7" s="25">
        <v>47.95</v>
      </c>
      <c r="DI7" s="25">
        <v>48.51</v>
      </c>
      <c r="DJ7" s="25">
        <v>49.6</v>
      </c>
      <c r="DK7" s="25">
        <v>49.75</v>
      </c>
      <c r="DL7" s="25">
        <v>50.09</v>
      </c>
      <c r="DM7" s="25">
        <v>50.32</v>
      </c>
      <c r="DN7" s="25">
        <v>50.93</v>
      </c>
      <c r="DO7" s="25">
        <v>51.24</v>
      </c>
      <c r="DP7" s="25">
        <v>51.59</v>
      </c>
      <c r="DQ7" s="25">
        <v>51.71</v>
      </c>
      <c r="DR7" s="25">
        <v>52.41</v>
      </c>
      <c r="DS7" s="25">
        <v>26</v>
      </c>
      <c r="DT7" s="25">
        <v>27.31</v>
      </c>
      <c r="DU7" s="25">
        <v>28.77</v>
      </c>
      <c r="DV7" s="25">
        <v>30.02</v>
      </c>
      <c r="DW7" s="25">
        <v>31.08</v>
      </c>
      <c r="DX7" s="25">
        <v>24.26</v>
      </c>
      <c r="DY7" s="25">
        <v>25.55</v>
      </c>
      <c r="DZ7" s="25">
        <v>26.73</v>
      </c>
      <c r="EA7" s="25">
        <v>28.09</v>
      </c>
      <c r="EB7" s="25">
        <v>29.51</v>
      </c>
      <c r="EC7" s="25">
        <v>26.78</v>
      </c>
      <c r="ED7" s="25">
        <v>0.39</v>
      </c>
      <c r="EE7" s="25">
        <v>0.47</v>
      </c>
      <c r="EF7" s="25">
        <v>0.38</v>
      </c>
      <c r="EG7" s="25">
        <v>0.49</v>
      </c>
      <c r="EH7" s="25">
        <v>0.34</v>
      </c>
      <c r="EI7" s="25">
        <v>0.99</v>
      </c>
      <c r="EJ7" s="25">
        <v>0.97</v>
      </c>
      <c r="EK7" s="25">
        <v>1</v>
      </c>
      <c r="EL7" s="25">
        <v>0.91</v>
      </c>
      <c r="EM7" s="25">
        <v>0.86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D8601036-CAEE-4D09-90DD-E951D14302D3}"/>
</file>

<file path=customXml/itemProps2.xml><?xml version="1.0" encoding="utf-8"?>
<ds:datastoreItem xmlns:ds="http://schemas.openxmlformats.org/officeDocument/2006/customXml" ds:itemID="{5B30FFAB-47B2-46CF-BFE3-18AF008CC7DD}"/>
</file>

<file path=customXml/itemProps3.xml><?xml version="1.0" encoding="utf-8"?>
<ds:datastoreItem xmlns:ds="http://schemas.openxmlformats.org/officeDocument/2006/customXml" ds:itemID="{89E8DBA4-3E9F-4266-831A-747B2961DBE7}"/>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2026-01-26T07:51:11Z</cp:lastPrinted>
  <dcterms:created xsi:type="dcterms:W3CDTF">2026-01-22T07:48:01Z</dcterms:created>
  <dcterms:modified xsi:type="dcterms:W3CDTF">2026-01-29T00:11:40Z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