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erver\総務係\63公表_経営比較分析表\R06\"/>
    </mc:Choice>
  </mc:AlternateContent>
  <xr:revisionPtr revIDLastSave="0" documentId="8_{0778D385-58A2-47CF-9245-DBA174357878}" xr6:coauthVersionLast="47" xr6:coauthVersionMax="47" xr10:uidLastSave="{00000000-0000-0000-0000-000000000000}"/>
  <workbookProtection workbookAlgorithmName="SHA-512" workbookHashValue="oYM/X9zlYCPpGoHVTzdYp4N59M2WX0SAEeOZdxZUt2koTYEcNXF4xbChqLosCtOUoGWXUgEDNWZKyVDnFdNsSA==" workbookSaltValue="8c3VjjNFJCadaFWvZ7NJCg==" workbookSpinCount="100000" lockStructure="1"/>
  <bookViews>
    <workbookView xWindow="28680" yWindow="4575" windowWidth="19440" windowHeight="1488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F85" i="4"/>
  <c r="E85" i="4"/>
  <c r="BB10" i="4"/>
  <c r="AT10" i="4"/>
  <c r="AL10" i="4"/>
  <c r="B6"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<sst xmlns="http://schemas.openxmlformats.org/spreadsheetml/2006/main" count="231" uniqueCount="114">
  <si>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</si>
  <si>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</si>
  <si>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</si>
  <si>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</si>
  <si>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</si>
  <si>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</si>
  <si>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</si>
  <si>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</si>
  <si>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</si>
  <si>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</si>
  <si>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</si>
  <si>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</si>
  <si>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</si>
  <si>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</si>
  <si>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</si>
  <si>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</si>
  <si>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</si>
  <si>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</si>
  <si>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</si>
  <si>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</si>
  <si>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</si>
  <si>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</si>
  <si>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</si>
  <si>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</si>
  <si>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</si>
  <si>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</si>
  <si>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</si>
  <si>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</si>
  <si>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</si>
  <si>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</si>
  <si>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</si>
  <si>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</si>
  <si>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</si>
  <si>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</si>
  <si>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</si>
  <si>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</si>
  <si>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</si>
  <si>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</si>
  <si>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</si>
  <si>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</si>
  <si>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</si>
  <si>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</si>
  <si>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</si>
  <si>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</si>
  <si>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</si>
  <si>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</si>
  <si>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</si>
  <si>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</si>
  <si>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</si>
  <si>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</si>
  <si>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</si>
  <si>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</si>
  <si>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</si>
  <si>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</si>
  <si>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</si>
  <si>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</si>
  <si>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</si>
  <si>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</si>
  <si>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</si>
  <si>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</si>
  <si>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</si>
  <si>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</si>
  <si>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</si>
  <si>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</si>
  <si>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</si>
  <si>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</si>
  <si>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</si>
  <si>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</si>
  <si>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</si>
  <si>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</si>
  <si>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</si>
  <si>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</si>
  <si>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</si>
  <si>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</si>
  <si>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</si>
  <si>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</si>
  <si>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</si>
  <si>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</si>
  <si>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</si>
  <si>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</si>
  <si>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</si>
  <si>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</si>
  <si>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</si>
  <si>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</si>
  <si>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</si>
  <si>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</si>
  <si>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</si>
  <si>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</si>
  <si>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</si>
  <si>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</si>
  <si>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</si>
  <si>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</si>
  <si>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</si>
  <si>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新潟東港地域水道用水供給企業団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</si>
  <si>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</si>
  <si>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</si>
  <si>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</si>
  <si>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</si>
  <si>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</si>
  <si>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</si>
  <si>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</si>
  <si>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</si>
  <si>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</si>
  <si>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</si>
  <si>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</si>
  <si>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</si>
  <si>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</si>
  <si>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</si>
  <si>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</si>
  <si>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</si>
  <si>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</si>
  <si>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①経営収支比率
　昨年度より比率は減少しているが100％を上回って推移している。
②累積欠損金比率
　当年度においても欠損金は発生していない。
③流動比率
　比率は100％を大きく上回り、また類似団体よりも高い水準を維持している。
④企業債残高対給水収益比率
　昨年度に続き企業債残高を抑制できており、類似団体よりも低い水準を維持している。
⑤料金回収率
　供給単価が給水原価を超え、100％以上の状態を維持している。
⑥給水原価
　類似団体より低い水準を維持している。
⑦施設利用率
　類似団体より低い水準で推移している。
⑧有収率
　例年同様に水質管理上の計画的な排水により100％を下回っている。</t>
    <rPh sb="9" eb="12">
      <t>サクネンド</t>
    </rPh>
    <rPh sb="14" eb="16">
      <t>ヒリツ</t>
    </rPh>
    <rPh sb="17" eb="19">
      <t>ゲンショウ</t>
    </rPh>
    <rPh sb="29" eb="31">
      <t>ウワマワ</t>
    </rPh>
    <rPh sb="33" eb="35">
      <t>スイイ</t>
    </rPh>
    <rPh sb="79" eb="81">
      <t>ヒリツ</t>
    </rPh>
    <rPh sb="87" eb="88">
      <t>オオ</t>
    </rPh>
    <rPh sb="90" eb="92">
      <t>ウワマワ</t>
    </rPh>
    <rPh sb="96" eb="98">
      <t>ルイジ</t>
    </rPh>
    <rPh sb="98" eb="100">
      <t>ダンタイ</t>
    </rPh>
    <rPh sb="103" eb="104">
      <t>タカ</t>
    </rPh>
    <rPh sb="105" eb="107">
      <t>スイジュン</t>
    </rPh>
    <rPh sb="108" eb="110">
      <t>イジ</t>
    </rPh>
    <rPh sb="131" eb="134">
      <t>サクネンド</t>
    </rPh>
    <rPh sb="135" eb="136">
      <t>ツヅ</t>
    </rPh>
    <rPh sb="137" eb="142">
      <t>キギョウサイザンダカ</t>
    </rPh>
    <rPh sb="143" eb="145">
      <t>ヨクセイ</t>
    </rPh>
    <rPh sb="179" eb="183">
      <t>キョウキュウタンカ</t>
    </rPh>
    <rPh sb="184" eb="188">
      <t>キュウスイゲンカ</t>
    </rPh>
    <rPh sb="189" eb="190">
      <t>コ</t>
    </rPh>
    <rPh sb="196" eb="198">
      <t>イジョウ</t>
    </rPh>
    <rPh sb="199" eb="201">
      <t>ジョウタイ</t>
    </rPh>
    <rPh sb="202" eb="204">
      <t>イジ</t>
    </rPh>
    <rPh sb="255" eb="257">
      <t>スイイ</t>
    </rPh>
    <phoneticPr fontId="4"/>
  </si>
  <si>
    <t>①有形固定資産減価償却率
　類似団体と同水準で推移している。
②管路経年化率
　同時期に布設された管路の多くが耐用年数を経過している。
③管路更新率
　今年度は対象事業はなく、マスタープランに基づき令和7年度より順次更新を行う予定。</t>
    <rPh sb="19" eb="22">
      <t>ドウスイジュン</t>
    </rPh>
    <rPh sb="23" eb="25">
      <t>スイイ</t>
    </rPh>
    <rPh sb="40" eb="43">
      <t>ドウジキ</t>
    </rPh>
    <rPh sb="44" eb="46">
      <t>フセツ</t>
    </rPh>
    <rPh sb="49" eb="51">
      <t>カンロ</t>
    </rPh>
    <rPh sb="52" eb="53">
      <t>オオ</t>
    </rPh>
    <rPh sb="55" eb="59">
      <t>タイヨウネンスウ</t>
    </rPh>
    <rPh sb="60" eb="62">
      <t>ケイカ</t>
    </rPh>
    <rPh sb="69" eb="71">
      <t>カンロ</t>
    </rPh>
    <rPh sb="71" eb="74">
      <t>コウシンリツ</t>
    </rPh>
    <rPh sb="76" eb="79">
      <t>コンネンド</t>
    </rPh>
    <rPh sb="80" eb="82">
      <t>タイショウ</t>
    </rPh>
    <rPh sb="82" eb="84">
      <t>ジギョウ</t>
    </rPh>
    <rPh sb="99" eb="101">
      <t>レイワ</t>
    </rPh>
    <rPh sb="102" eb="104">
      <t>ネンド</t>
    </rPh>
    <rPh sb="106" eb="108">
      <t>ジュンジ</t>
    </rPh>
    <rPh sb="108" eb="110">
      <t>コウシン</t>
    </rPh>
    <rPh sb="111" eb="112">
      <t>オコナ</t>
    </rPh>
    <rPh sb="113" eb="115">
      <t>ヨテイ</t>
    </rPh>
    <phoneticPr fontId="4"/>
  </si>
  <si>
    <t>（ア）急速な人口減少に伴うサービス需要の減少
　構成団体の人口減少に伴い水需要は減少傾向にあり、料金設定や設備更新計画の見直しを検討している。
（イ）施設の老朽化に伴う更新需要の増大
　老朽化に伴う更新需要は増加しており、計画的に施設更新を進めていく予定。
（ウ）公営企業に携わる人材確保の困難
　人材の確保に苦慮しており、採用試験や広報活動について情報を収集していくとともに、内部でも働きやすい環境の整備を進めている。
（エ）近年の職員給与費の増加や物価高騰による営業費用の増加の影響
　近年は人件費を含む事業費や施設更新による減価償却費の増加により経営指標にも影響が現れている。優先度や状況に合わせて適切な工事を実施することで、費用の圧縮に努めている。</t>
    <rPh sb="24" eb="28">
      <t>コウセイダンタイ</t>
    </rPh>
    <rPh sb="29" eb="33">
      <t>ジンコウゲンショウ</t>
    </rPh>
    <rPh sb="34" eb="35">
      <t>トモナ</t>
    </rPh>
    <rPh sb="36" eb="37">
      <t>ミズ</t>
    </rPh>
    <rPh sb="37" eb="39">
      <t>ジュヨウ</t>
    </rPh>
    <rPh sb="40" eb="42">
      <t>ゲンショウ</t>
    </rPh>
    <rPh sb="42" eb="44">
      <t>ケイコウ</t>
    </rPh>
    <rPh sb="48" eb="50">
      <t>リョウキン</t>
    </rPh>
    <rPh sb="50" eb="52">
      <t>セッテイ</t>
    </rPh>
    <rPh sb="53" eb="55">
      <t>セツビ</t>
    </rPh>
    <rPh sb="55" eb="57">
      <t>コウシン</t>
    </rPh>
    <rPh sb="57" eb="59">
      <t>ケイカク</t>
    </rPh>
    <rPh sb="60" eb="62">
      <t>ミナオ</t>
    </rPh>
    <rPh sb="64" eb="66">
      <t>ケントウ</t>
    </rPh>
    <rPh sb="93" eb="96">
      <t>ロウキュウカ</t>
    </rPh>
    <rPh sb="97" eb="98">
      <t>トモナ</t>
    </rPh>
    <rPh sb="99" eb="101">
      <t>コウシン</t>
    </rPh>
    <rPh sb="101" eb="103">
      <t>ジュヨウ</t>
    </rPh>
    <rPh sb="104" eb="106">
      <t>ゾウカ</t>
    </rPh>
    <rPh sb="111" eb="114">
      <t>ケイカクテキ</t>
    </rPh>
    <rPh sb="115" eb="117">
      <t>シセツ</t>
    </rPh>
    <rPh sb="117" eb="119">
      <t>コウシン</t>
    </rPh>
    <rPh sb="120" eb="121">
      <t>スス</t>
    </rPh>
    <rPh sb="125" eb="127">
      <t>ヨテイ</t>
    </rPh>
    <rPh sb="149" eb="151">
      <t>ジンザイ</t>
    </rPh>
    <rPh sb="152" eb="154">
      <t>カクホ</t>
    </rPh>
    <rPh sb="155" eb="157">
      <t>クリョ</t>
    </rPh>
    <rPh sb="162" eb="164">
      <t>サイヨウ</t>
    </rPh>
    <rPh sb="164" eb="166">
      <t>シケン</t>
    </rPh>
    <rPh sb="167" eb="169">
      <t>コウホウ</t>
    </rPh>
    <rPh sb="169" eb="171">
      <t>カツドウ</t>
    </rPh>
    <rPh sb="175" eb="177">
      <t>ジョウホウ</t>
    </rPh>
    <rPh sb="178" eb="180">
      <t>シュウシュウ</t>
    </rPh>
    <rPh sb="189" eb="191">
      <t>ナイブ</t>
    </rPh>
    <rPh sb="193" eb="194">
      <t>ハタラ</t>
    </rPh>
    <rPh sb="198" eb="200">
      <t>カンキョウ</t>
    </rPh>
    <rPh sb="201" eb="203">
      <t>セイビ</t>
    </rPh>
    <rPh sb="204" eb="205">
      <t>スス</t>
    </rPh>
    <rPh sb="245" eb="247">
      <t>キンネン</t>
    </rPh>
    <rPh sb="248" eb="251">
      <t>ジンケンヒ</t>
    </rPh>
    <rPh sb="252" eb="253">
      <t>フク</t>
    </rPh>
    <rPh sb="254" eb="256">
      <t>ジギョウ</t>
    </rPh>
    <rPh sb="256" eb="257">
      <t>ヒ</t>
    </rPh>
    <rPh sb="258" eb="260">
      <t>シセツ</t>
    </rPh>
    <rPh sb="260" eb="262">
      <t>コウシン</t>
    </rPh>
    <rPh sb="265" eb="267">
      <t>ゲンカ</t>
    </rPh>
    <rPh sb="267" eb="269">
      <t>ショウキャク</t>
    </rPh>
    <rPh sb="269" eb="270">
      <t>ヒ</t>
    </rPh>
    <rPh sb="271" eb="273">
      <t>ゾウカ</t>
    </rPh>
    <rPh sb="276" eb="278">
      <t>ケイエイ</t>
    </rPh>
    <rPh sb="278" eb="280">
      <t>シヒョウ</t>
    </rPh>
    <rPh sb="282" eb="284">
      <t>エイキョウ</t>
    </rPh>
    <rPh sb="285" eb="286">
      <t>アラワ</t>
    </rPh>
    <rPh sb="291" eb="293">
      <t>ユウセン</t>
    </rPh>
    <rPh sb="293" eb="294">
      <t>ド</t>
    </rPh>
    <rPh sb="295" eb="297">
      <t>ジョウキョウ</t>
    </rPh>
    <rPh sb="298" eb="299">
      <t>ア</t>
    </rPh>
    <rPh sb="302" eb="304">
      <t>テキセツ</t>
    </rPh>
    <rPh sb="305" eb="307">
      <t>コウジ</t>
    </rPh>
    <rPh sb="317" eb="319">
      <t>ジッシ</t>
    </rPh>
    <rPh sb="325" eb="327">
      <t>ヒヨウアッシュクツト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</si>
</sst>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0.76</c:v>
                </c:pt>
                <c:pt idx="3">
                  <c:v>0</c:v>
                </c:pt>
                <c:pt idx="4">
                  <c:v>0</c:v>
                </c:pt>
              </c:numCache>
            </c:numRef>
          </c:val>
          <c:extLst>
            <c:ext xmlns:c16="http://schemas.microsoft.com/office/drawing/2014/chart" uri="{C3380CC4-5D6E-409C-BE32-E72D297353CC}">
              <c16:uniqueId val="{00000000-1F6B-449C-A0F9-71F796E41F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1F6B-449C-A0F9-71F796E41F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52.11</c:v>
                </c:pt>
                <c:pt idx="1">
                  <c:v>54.61</c:v>
                </c:pt>
                <c:pt idx="2">
                  <c:v>54.32</c:v>
                </c:pt>
                <c:pt idx="3">
                  <c:v>52.29</c:v>
                </c:pt>
                <c:pt idx="4">
                  <c:v>51.64</c:v>
                </c:pt>
              </c:numCache>
            </c:numRef>
          </c:val>
          <c:extLst>
            <c:ext xmlns:c16="http://schemas.microsoft.com/office/drawing/2014/chart" uri="{C3380CC4-5D6E-409C-BE32-E72D297353CC}">
              <c16:uniqueId val="{00000000-ECC4-4C18-9E96-89C1942D554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CC4-4C18-9E96-89C1942D554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99.39</c:v>
                </c:pt>
                <c:pt idx="1">
                  <c:v>99.45</c:v>
                </c:pt>
                <c:pt idx="2">
                  <c:v>99.52</c:v>
                </c:pt>
                <c:pt idx="3">
                  <c:v>99.57</c:v>
                </c:pt>
                <c:pt idx="4">
                  <c:v>99.53</c:v>
                </c:pt>
              </c:numCache>
            </c:numRef>
          </c:val>
          <c:extLst>
            <c:ext xmlns:c16="http://schemas.microsoft.com/office/drawing/2014/chart" uri="{C3380CC4-5D6E-409C-BE32-E72D297353CC}">
              <c16:uniqueId val="{00000000-C4C4-45A6-95B1-11ADDFBD1B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C4C4-45A6-95B1-11ADDFBD1B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127.27</c:v>
                </c:pt>
                <c:pt idx="1">
                  <c:v>117.56</c:v>
                </c:pt>
                <c:pt idx="2">
                  <c:v>108.19</c:v>
                </c:pt>
                <c:pt idx="3">
                  <c:v>112.76</c:v>
                </c:pt>
                <c:pt idx="4">
                  <c:v>108.73</c:v>
                </c:pt>
              </c:numCache>
            </c:numRef>
          </c:val>
          <c:extLst>
            <c:ext xmlns:c16="http://schemas.microsoft.com/office/drawing/2014/chart" uri="{C3380CC4-5D6E-409C-BE32-E72D297353CC}">
              <c16:uniqueId val="{00000000-BE5D-4C44-8E2A-A4287E660C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BE5D-4C44-8E2A-A4287E660C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57.52</c:v>
                </c:pt>
                <c:pt idx="1">
                  <c:v>57.29</c:v>
                </c:pt>
                <c:pt idx="2">
                  <c:v>58.44</c:v>
                </c:pt>
                <c:pt idx="3">
                  <c:v>59.74</c:v>
                </c:pt>
                <c:pt idx="4">
                  <c:v>60.68</c:v>
                </c:pt>
              </c:numCache>
            </c:numRef>
          </c:val>
          <c:extLst>
            <c:ext xmlns:c16="http://schemas.microsoft.com/office/drawing/2014/chart" uri="{C3380CC4-5D6E-409C-BE32-E72D297353CC}">
              <c16:uniqueId val="{00000000-5872-44F2-8653-1D79017196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5872-44F2-8653-1D79017196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54.37</c:v>
                </c:pt>
                <c:pt idx="1">
                  <c:v>76.16</c:v>
                </c:pt>
                <c:pt idx="2">
                  <c:v>87.26</c:v>
                </c:pt>
                <c:pt idx="3">
                  <c:v>87.45</c:v>
                </c:pt>
                <c:pt idx="4">
                  <c:v>87.45</c:v>
                </c:pt>
              </c:numCache>
            </c:numRef>
          </c:val>
          <c:extLst>
            <c:ext xmlns:c16="http://schemas.microsoft.com/office/drawing/2014/chart" uri="{C3380CC4-5D6E-409C-BE32-E72D297353CC}">
              <c16:uniqueId val="{00000000-5CFD-4259-827B-D7E6A1926F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5CFD-4259-827B-D7E6A1926F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C4-464A-A21F-413AD9C4A5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53C4-464A-A21F-413AD9C4A5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802.23</c:v>
                </c:pt>
                <c:pt idx="1">
                  <c:v>376.72</c:v>
                </c:pt>
                <c:pt idx="2">
                  <c:v>681.54</c:v>
                </c:pt>
                <c:pt idx="3">
                  <c:v>707.35</c:v>
                </c:pt>
                <c:pt idx="4">
                  <c:v>719.05</c:v>
                </c:pt>
              </c:numCache>
            </c:numRef>
          </c:val>
          <c:extLst>
            <c:ext xmlns:c16="http://schemas.microsoft.com/office/drawing/2014/chart" uri="{C3380CC4-5D6E-409C-BE32-E72D297353CC}">
              <c16:uniqueId val="{00000000-29D8-419B-99B5-98F3876809F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29D8-419B-99B5-98F3876809F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168.3</c:v>
                </c:pt>
                <c:pt idx="1">
                  <c:v>170.88</c:v>
                </c:pt>
                <c:pt idx="2">
                  <c:v>156.91999999999999</c:v>
                </c:pt>
                <c:pt idx="3">
                  <c:v>142.77000000000001</c:v>
                </c:pt>
                <c:pt idx="4">
                  <c:v>128.63</c:v>
                </c:pt>
              </c:numCache>
            </c:numRef>
          </c:val>
          <c:extLst>
            <c:ext xmlns:c16="http://schemas.microsoft.com/office/drawing/2014/chart" uri="{C3380CC4-5D6E-409C-BE32-E72D297353CC}">
              <c16:uniqueId val="{00000000-3FFF-49B8-A6BE-D161040F65B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3FFF-49B8-A6BE-D161040F65B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121.2</c:v>
                </c:pt>
                <c:pt idx="1">
                  <c:v>114.35</c:v>
                </c:pt>
                <c:pt idx="2">
                  <c:v>104.64</c:v>
                </c:pt>
                <c:pt idx="3">
                  <c:v>109.15</c:v>
                </c:pt>
                <c:pt idx="4">
                  <c:v>105</c:v>
                </c:pt>
              </c:numCache>
            </c:numRef>
          </c:val>
          <c:extLst>
            <c:ext xmlns:c16="http://schemas.microsoft.com/office/drawing/2014/chart" uri="{C3380CC4-5D6E-409C-BE32-E72D297353CC}">
              <c16:uniqueId val="{00000000-4572-49C9-9935-DBF6377C7DE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4572-49C9-9935-DBF6377C7DE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46.19</c:v>
                </c:pt>
                <c:pt idx="1">
                  <c:v>47.14</c:v>
                </c:pt>
                <c:pt idx="2">
                  <c:v>51.7</c:v>
                </c:pt>
                <c:pt idx="3">
                  <c:v>51.08</c:v>
                </c:pt>
                <c:pt idx="4">
                  <c:v>53.65</c:v>
                </c:pt>
              </c:numCache>
            </c:numRef>
          </c:val>
          <c:extLst>
            <c:ext xmlns:c16="http://schemas.microsoft.com/office/drawing/2014/chart" uri="{C3380CC4-5D6E-409C-BE32-E72D297353CC}">
              <c16:uniqueId val="{00000000-DBA4-48ED-9F34-711877C41F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BA4-48ED-9F34-711877C41F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4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新潟県　新潟東港地域水道用水供給企業団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86.22</v>
      </c>
      <c r="J10" s="37"/>
      <c r="K10" s="37"/>
      <c r="L10" s="37"/>
      <c r="M10" s="37"/>
      <c r="N10" s="37"/>
      <c r="O10" s="64"/>
      <c r="P10" s="54">
        <f>データ!$P$6</f>
        <v>99.6</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855893</v>
      </c>
      <c r="AM10" s="65"/>
      <c r="AN10" s="65"/>
      <c r="AO10" s="65"/>
      <c r="AP10" s="65"/>
      <c r="AQ10" s="65"/>
      <c r="AR10" s="65"/>
      <c r="AS10" s="65"/>
      <c r="AT10" s="36">
        <f>データ!$V$6</f>
        <v>960</v>
      </c>
      <c r="AU10" s="37"/>
      <c r="AV10" s="37"/>
      <c r="AW10" s="37"/>
      <c r="AX10" s="37"/>
      <c r="AY10" s="37"/>
      <c r="AZ10" s="37"/>
      <c r="BA10" s="37"/>
      <c r="BB10" s="54">
        <f>データ!$W$6</f>
        <v>891.56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n82I03Q02NBSNCFPb+BfkntaGaiCQ7wXwYZMzJIrYjyyrnx1t8/TfUdSmKNymN/ECYvzKoMUexpdpvsAEGuGZg==" saltValue="PlaYOv2cdyGcu2qkNE3I0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159271</v>
      </c>
      <c r="D6" s="20">
        <f t="shared" si="3"/>
        <v>46</v>
      </c>
      <c r="E6" s="20">
        <f t="shared" si="3"/>
        <v>1</v>
      </c>
      <c r="F6" s="20">
        <f t="shared" si="3"/>
        <v>0</v>
      </c>
      <c r="G6" s="20">
        <f t="shared" si="3"/>
        <v>2</v>
      </c>
      <c r="H6" s="20" t="str">
        <f t="shared" si="3"/>
        <v>新潟県　新潟東港地域水道用水供給企業団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86.22</v>
      </c>
      <c r="P6" s="21">
        <f t="shared" si="3"/>
        <v>99.6</v>
      </c>
      <c r="Q6" s="21">
        <f t="shared" si="3"/>
        <v>0</v>
      </c>
      <c r="R6" s="21" t="str">
        <f t="shared" si="3"/>
        <v>-</v>
      </c>
      <c r="S6" s="21" t="str">
        <f t="shared" si="3"/>
        <v>-</v>
      </c>
      <c r="T6" s="21" t="str">
        <f t="shared" si="3"/>
        <v>-</v>
      </c>
      <c r="U6" s="21">
        <f t="shared" si="3"/>
        <v>855893</v>
      </c>
      <c r="V6" s="21">
        <f t="shared" si="3"/>
        <v>960</v>
      </c>
      <c r="W6" s="21">
        <f t="shared" si="3"/>
        <v>891.56</v>
      </c>
      <c r="X6" s="22">
        <f>IF(X7="",NA(),X7)</f>
        <v>127.27</v>
      </c>
      <c r="Y6" s="22">
        <f t="shared" ref="Y6:AG6" si="4">IF(Y7="",NA(),Y7)</f>
        <v>117.56</v>
      </c>
      <c r="Z6" s="22">
        <f t="shared" si="4"/>
        <v>108.19</v>
      </c>
      <c r="AA6" s="22">
        <f t="shared" si="4"/>
        <v>112.76</v>
      </c>
      <c r="AB6" s="22">
        <f t="shared" si="4"/>
        <v>108.73</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802.23</v>
      </c>
      <c r="AU6" s="22">
        <f t="shared" ref="AU6:BC6" si="6">IF(AU7="",NA(),AU7)</f>
        <v>376.72</v>
      </c>
      <c r="AV6" s="22">
        <f t="shared" si="6"/>
        <v>681.54</v>
      </c>
      <c r="AW6" s="22">
        <f t="shared" si="6"/>
        <v>707.35</v>
      </c>
      <c r="AX6" s="22">
        <f t="shared" si="6"/>
        <v>719.05</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168.3</v>
      </c>
      <c r="BF6" s="22">
        <f t="shared" ref="BF6:BN6" si="7">IF(BF7="",NA(),BF7)</f>
        <v>170.88</v>
      </c>
      <c r="BG6" s="22">
        <f t="shared" si="7"/>
        <v>156.91999999999999</v>
      </c>
      <c r="BH6" s="22">
        <f t="shared" si="7"/>
        <v>142.77000000000001</v>
      </c>
      <c r="BI6" s="22">
        <f t="shared" si="7"/>
        <v>128.63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121.2</v>
      </c>
      <c r="BQ6" s="22">
        <f t="shared" ref="BQ6:BY6" si="8">IF(BQ7="",NA(),BQ7)</f>
        <v>114.35</v>
      </c>
      <c r="BR6" s="22">
        <f t="shared" si="8"/>
        <v>104.64</v>
      </c>
      <c r="BS6" s="22">
        <f t="shared" si="8"/>
        <v>109.15</v>
      </c>
      <c r="BT6" s="22">
        <f t="shared" si="8"/>
        <v>105</v>
      </c>
      <c r="BU6" s="22">
        <f t="shared" si="8"/>
        <v>110.77</v>
      </c>
      <c r="BV6" s="22">
        <f t="shared" si="8"/>
        <v>112.35</v>
      </c>
      <c r="BW6" s="22">
        <f t="shared" si="8"/>
        <v>106.47</v>
      </c>
      <c r="BX6" s="22">
        <f t="shared" si="8"/>
        <v>107.7</v>
      </c>
      <c r="BY6" s="22">
        <f t="shared" si="8"/>
        <v>106.29</v>
      </c>
      <c r="BZ6" s="21" t="str">
        <f>IF(BZ7="","",IF(BZ7="-","【-】","【"&amp;SUBSTITUTE(TEXT(BZ7,"#,##0.00"),"-","△")&amp;"】"))</f>
        <v>【106.29】</v>
      </c>
      <c r="CA6" s="22">
        <f>IF(CA7="",NA(),CA7)</f>
        <v>46.19</v>
      </c>
      <c r="CB6" s="22">
        <f t="shared" ref="CB6:CJ6" si="9">IF(CB7="",NA(),CB7)</f>
        <v>47.14</v>
      </c>
      <c r="CC6" s="22">
        <f t="shared" si="9"/>
        <v>51.7</v>
      </c>
      <c r="CD6" s="22">
        <f t="shared" si="9"/>
        <v>51.08</v>
      </c>
      <c r="CE6" s="22">
        <f t="shared" si="9"/>
        <v>53.65</v>
      </c>
      <c r="CF6" s="22">
        <f t="shared" si="9"/>
        <v>73.180000000000007</v>
      </c>
      <c r="CG6" s="22">
        <f t="shared" si="9"/>
        <v>73.05</v>
      </c>
      <c r="CH6" s="22">
        <f t="shared" si="9"/>
        <v>77.53</v>
      </c>
      <c r="CI6" s="22">
        <f t="shared" si="9"/>
        <v>76.25</v>
      </c>
      <c r="CJ6" s="22">
        <f t="shared" si="9"/>
        <v>77.75</v>
      </c>
      <c r="CK6" s="21" t="str">
        <f>IF(CK7="","",IF(CK7="-","【-】","【"&amp;SUBSTITUTE(TEXT(CK7,"#,##0.00"),"-","△")&amp;"】"))</f>
        <v>【77.75】</v>
      </c>
      <c r="CL6" s="22">
        <f>IF(CL7="",NA(),CL7)</f>
        <v>52.11</v>
      </c>
      <c r="CM6" s="22">
        <f t="shared" ref="CM6:CU6" si="10">IF(CM7="",NA(),CM7)</f>
        <v>54.61</v>
      </c>
      <c r="CN6" s="22">
        <f t="shared" si="10"/>
        <v>54.32</v>
      </c>
      <c r="CO6" s="22">
        <f t="shared" si="10"/>
        <v>52.29</v>
      </c>
      <c r="CP6" s="22">
        <f t="shared" si="10"/>
        <v>51.64</v>
      </c>
      <c r="CQ6" s="22">
        <f t="shared" si="10"/>
        <v>62.26</v>
      </c>
      <c r="CR6" s="22">
        <f t="shared" si="10"/>
        <v>62.22</v>
      </c>
      <c r="CS6" s="22">
        <f t="shared" si="10"/>
        <v>61.45</v>
      </c>
      <c r="CT6" s="22">
        <f t="shared" si="10"/>
        <v>61.63</v>
      </c>
      <c r="CU6" s="22">
        <f t="shared" si="10"/>
        <v>61.54</v>
      </c>
      <c r="CV6" s="21" t="str">
        <f>IF(CV7="","",IF(CV7="-","【-】","【"&amp;SUBSTITUTE(TEXT(CV7,"#,##0.00"),"-","△")&amp;"】"))</f>
        <v>【61.54】</v>
      </c>
      <c r="CW6" s="22">
        <f>IF(CW7="",NA(),CW7)</f>
        <v>99.39</v>
      </c>
      <c r="CX6" s="22">
        <f t="shared" ref="CX6:DF6" si="11">IF(CX7="",NA(),CX7)</f>
        <v>99.45</v>
      </c>
      <c r="CY6" s="22">
        <f t="shared" si="11"/>
        <v>99.52</v>
      </c>
      <c r="CZ6" s="22">
        <f t="shared" si="11"/>
        <v>99.57</v>
      </c>
      <c r="DA6" s="22">
        <f t="shared" si="11"/>
        <v>99.53</v>
      </c>
      <c r="DB6" s="22">
        <f t="shared" si="11"/>
        <v>100.16</v>
      </c>
      <c r="DC6" s="22">
        <f t="shared" si="11"/>
        <v>100.28</v>
      </c>
      <c r="DD6" s="22">
        <f t="shared" si="11"/>
        <v>100.29</v>
      </c>
      <c r="DE6" s="22">
        <f t="shared" si="11"/>
        <v>100.36</v>
      </c>
      <c r="DF6" s="22">
        <f t="shared" si="11"/>
        <v>100.31</v>
      </c>
      <c r="DG6" s="21" t="str">
        <f>IF(DG7="","",IF(DG7="-","【-】","【"&amp;SUBSTITUTE(TEXT(DG7,"#,##0.00"),"-","△")&amp;"】"))</f>
        <v>【100.31】</v>
      </c>
      <c r="DH6" s="22">
        <f>IF(DH7="",NA(),DH7)</f>
        <v>57.52</v>
      </c>
      <c r="DI6" s="22">
        <f t="shared" ref="DI6:DQ6" si="12">IF(DI7="",NA(),DI7)</f>
        <v>57.29</v>
      </c>
      <c r="DJ6" s="22">
        <f t="shared" si="12"/>
        <v>58.44</v>
      </c>
      <c r="DK6" s="22">
        <f t="shared" si="12"/>
        <v>59.74</v>
      </c>
      <c r="DL6" s="22">
        <f t="shared" si="12"/>
        <v>60.68</v>
      </c>
      <c r="DM6" s="22">
        <f t="shared" si="12"/>
        <v>57.5</v>
      </c>
      <c r="DN6" s="22">
        <f t="shared" si="12"/>
        <v>58.52</v>
      </c>
      <c r="DO6" s="22">
        <f t="shared" si="12"/>
        <v>59.51</v>
      </c>
      <c r="DP6" s="22">
        <f t="shared" si="12"/>
        <v>60.24</v>
      </c>
      <c r="DQ6" s="22">
        <f t="shared" si="12"/>
        <v>60.8</v>
      </c>
      <c r="DR6" s="21" t="str">
        <f>IF(DR7="","",IF(DR7="-","【-】","【"&amp;SUBSTITUTE(TEXT(DR7,"#,##0.00"),"-","△")&amp;"】"))</f>
        <v>【60.80】</v>
      </c>
      <c r="DS6" s="22">
        <f>IF(DS7="",NA(),DS7)</f>
        <v>54.37</v>
      </c>
      <c r="DT6" s="22">
        <f t="shared" ref="DT6:EB6" si="13">IF(DT7="",NA(),DT7)</f>
        <v>76.16</v>
      </c>
      <c r="DU6" s="22">
        <f t="shared" si="13"/>
        <v>87.26</v>
      </c>
      <c r="DV6" s="22">
        <f t="shared" si="13"/>
        <v>87.45</v>
      </c>
      <c r="DW6" s="22">
        <f t="shared" si="13"/>
        <v>87.45</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2">
        <f t="shared" si="14"/>
        <v>0.76</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159271</v>
      </c>
      <c r="D7" s="24">
        <v>46</v>
      </c>
      <c r="E7" s="24">
        <v>1</v>
      </c>
      <c r="F7" s="24">
        <v>0</v>
      </c>
      <c r="G7" s="24">
        <v>2</v>
      </c>
      <c r="H7" s="24" t="s">
        <v>93</v>
      </c>
      <c r="I7" s="24" t="s">
        <v>94</v>
      </c>
      <c r="J7" s="24" t="s">
        <v>95</v>
      </c>
      <c r="K7" s="24" t="s">
        <v>96</v>
      </c>
      <c r="L7" s="24" t="s">
        <v>97</v>
      </c>
      <c r="M7" s="24" t="s">
        <v>98</v>
      </c>
      <c r="N7" s="25" t="s">
        <v>99</v>
      </c>
      <c r="O7" s="25">
        <v>86.22</v>
      </c>
      <c r="P7" s="25">
        <v>99.6</v>
      </c>
      <c r="Q7" s="25">
        <v>0</v>
      </c>
      <c r="R7" s="25" t="s">
        <v>99</v>
      </c>
      <c r="S7" s="25" t="s">
        <v>99</v>
      </c>
      <c r="T7" s="25" t="s">
        <v>99</v>
      </c>
      <c r="U7" s="25">
        <v>855893</v>
      </c>
      <c r="V7" s="25">
        <v>960</v>
      </c>
      <c r="W7" s="25">
        <v>891.56</v>
      </c>
      <c r="X7" s="25">
        <v>127.27</v>
      </c>
      <c r="Y7" s="25">
        <v>117.56</v>
      </c>
      <c r="Z7" s="25">
        <v>108.19</v>
      </c>
      <c r="AA7" s="25">
        <v>112.76</v>
      </c>
      <c r="AB7" s="25">
        <v>108.73</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802.23</v>
      </c>
      <c r="AU7" s="25">
        <v>376.72</v>
      </c>
      <c r="AV7" s="25">
        <v>681.54</v>
      </c>
      <c r="AW7" s="25">
        <v>707.35</v>
      </c>
      <c r="AX7" s="25">
        <v>719.05</v>
      </c>
      <c r="AY7" s="25">
        <v>284.45</v>
      </c>
      <c r="AZ7" s="25">
        <v>309.23</v>
      </c>
      <c r="BA7" s="25">
        <v>313.43</v>
      </c>
      <c r="BB7" s="25">
        <v>303.10000000000002</v>
      </c>
      <c r="BC7" s="25">
        <v>318.89999999999998</v>
      </c>
      <c r="BD7" s="25">
        <v>318.89999999999998</v>
      </c>
      <c r="BE7" s="25">
        <v>168.3</v>
      </c>
      <c r="BF7" s="25">
        <v>170.88</v>
      </c>
      <c r="BG7" s="25">
        <v>156.91999999999999</v>
      </c>
      <c r="BH7" s="25">
        <v>142.77000000000001</v>
      </c>
      <c r="BI7" s="25">
        <v>128.63</v>
      </c>
      <c r="BJ7" s="25">
        <v>260.95999999999998</v>
      </c>
      <c r="BK7" s="25">
        <v>240.07</v>
      </c>
      <c r="BL7" s="25">
        <v>224.81</v>
      </c>
      <c r="BM7" s="25">
        <v>210.83</v>
      </c>
      <c r="BN7" s="25">
        <v>204.34</v>
      </c>
      <c r="BO7" s="25">
        <v>204.34</v>
      </c>
      <c r="BP7" s="25">
        <v>121.2</v>
      </c>
      <c r="BQ7" s="25">
        <v>114.35</v>
      </c>
      <c r="BR7" s="25">
        <v>104.64</v>
      </c>
      <c r="BS7" s="25">
        <v>109.15</v>
      </c>
      <c r="BT7" s="25">
        <v>105</v>
      </c>
      <c r="BU7" s="25">
        <v>110.77</v>
      </c>
      <c r="BV7" s="25">
        <v>112.35</v>
      </c>
      <c r="BW7" s="25">
        <v>106.47</v>
      </c>
      <c r="BX7" s="25">
        <v>107.7</v>
      </c>
      <c r="BY7" s="25">
        <v>106.29</v>
      </c>
      <c r="BZ7" s="25">
        <v>106.29</v>
      </c>
      <c r="CA7" s="25">
        <v>46.19</v>
      </c>
      <c r="CB7" s="25">
        <v>47.14</v>
      </c>
      <c r="CC7" s="25">
        <v>51.7</v>
      </c>
      <c r="CD7" s="25">
        <v>51.08</v>
      </c>
      <c r="CE7" s="25">
        <v>53.65</v>
      </c>
      <c r="CF7" s="25">
        <v>73.180000000000007</v>
      </c>
      <c r="CG7" s="25">
        <v>73.05</v>
      </c>
      <c r="CH7" s="25">
        <v>77.53</v>
      </c>
      <c r="CI7" s="25">
        <v>76.25</v>
      </c>
      <c r="CJ7" s="25">
        <v>77.75</v>
      </c>
      <c r="CK7" s="25">
        <v>77.75</v>
      </c>
      <c r="CL7" s="25">
        <v>52.11</v>
      </c>
      <c r="CM7" s="25">
        <v>54.61</v>
      </c>
      <c r="CN7" s="25">
        <v>54.32</v>
      </c>
      <c r="CO7" s="25">
        <v>52.29</v>
      </c>
      <c r="CP7" s="25">
        <v>51.64</v>
      </c>
      <c r="CQ7" s="25">
        <v>62.26</v>
      </c>
      <c r="CR7" s="25">
        <v>62.22</v>
      </c>
      <c r="CS7" s="25">
        <v>61.45</v>
      </c>
      <c r="CT7" s="25">
        <v>61.63</v>
      </c>
      <c r="CU7" s="25">
        <v>61.54</v>
      </c>
      <c r="CV7" s="25">
        <v>61.54</v>
      </c>
      <c r="CW7" s="25">
        <v>99.39</v>
      </c>
      <c r="CX7" s="25">
        <v>99.45</v>
      </c>
      <c r="CY7" s="25">
        <v>99.52</v>
      </c>
      <c r="CZ7" s="25">
        <v>99.57</v>
      </c>
      <c r="DA7" s="25">
        <v>99.53</v>
      </c>
      <c r="DB7" s="25">
        <v>100.16</v>
      </c>
      <c r="DC7" s="25">
        <v>100.28</v>
      </c>
      <c r="DD7" s="25">
        <v>100.29</v>
      </c>
      <c r="DE7" s="25">
        <v>100.36</v>
      </c>
      <c r="DF7" s="25">
        <v>100.31</v>
      </c>
      <c r="DG7" s="25">
        <v>100.31</v>
      </c>
      <c r="DH7" s="25">
        <v>57.52</v>
      </c>
      <c r="DI7" s="25">
        <v>57.29</v>
      </c>
      <c r="DJ7" s="25">
        <v>58.44</v>
      </c>
      <c r="DK7" s="25">
        <v>59.74</v>
      </c>
      <c r="DL7" s="25">
        <v>60.68</v>
      </c>
      <c r="DM7" s="25">
        <v>57.5</v>
      </c>
      <c r="DN7" s="25">
        <v>58.52</v>
      </c>
      <c r="DO7" s="25">
        <v>59.51</v>
      </c>
      <c r="DP7" s="25">
        <v>60.24</v>
      </c>
      <c r="DQ7" s="25">
        <v>60.8</v>
      </c>
      <c r="DR7" s="25">
        <v>60.8</v>
      </c>
      <c r="DS7" s="25">
        <v>54.37</v>
      </c>
      <c r="DT7" s="25">
        <v>76.16</v>
      </c>
      <c r="DU7" s="25">
        <v>87.26</v>
      </c>
      <c r="DV7" s="25">
        <v>87.45</v>
      </c>
      <c r="DW7" s="25">
        <v>87.45</v>
      </c>
      <c r="DX7" s="25">
        <v>30.3</v>
      </c>
      <c r="DY7" s="25">
        <v>31.74</v>
      </c>
      <c r="DZ7" s="25">
        <v>32.380000000000003</v>
      </c>
      <c r="EA7" s="25">
        <v>34.479999999999997</v>
      </c>
      <c r="EB7" s="25">
        <v>38.24</v>
      </c>
      <c r="EC7" s="25">
        <v>38.24</v>
      </c>
      <c r="ED7" s="25">
        <v>0</v>
      </c>
      <c r="EE7" s="25">
        <v>0</v>
      </c>
      <c r="EF7" s="25">
        <v>0.76</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107</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5E65B72-CB3E-4B9A-AF6C-5E7CC0F6931A}"/>
</file>

<file path=customXml/itemProps2.xml><?xml version="1.0" encoding="utf-8"?>
<ds:datastoreItem xmlns:ds="http://schemas.openxmlformats.org/officeDocument/2006/customXml" ds:itemID="{8345FD55-7634-4EB4-A146-0064F7F4FA9D}"/>
</file>

<file path=customXml/itemProps3.xml><?xml version="1.0" encoding="utf-8"?>
<ds:datastoreItem xmlns:ds="http://schemas.openxmlformats.org/officeDocument/2006/customXml" ds:itemID="{BAA93125-C2E8-4CF8-8371-62D37224B6B9}"/>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