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vssvfsv101\各課フォルダ\4001120000\2025年度\05_下水道経理\13_経理関係\10_照会回答綴（財政課）_2029廃棄年度\20260129〆切　公営企業に係る経営比較分析表（令和６年度決算）の分析・公表について\02.回答\決裁\"/>
    </mc:Choice>
  </mc:AlternateContent>
  <xr:revisionPtr revIDLastSave="0" documentId="13_ncr:1_{EC477093-0461-4109-BA37-ACC048CAF97D}" xr6:coauthVersionLast="47" xr6:coauthVersionMax="47" xr10:uidLastSave="{00000000-0000-0000-0000-000000000000}"/>
  <workbookProtection workbookAlgorithmName="SHA-512" workbookHashValue="y+gSAhqDIlyJNkaGkr9eZusToXoggKkuBD6VHb7hbTIyhTnvzlZ2i/FscoRVxexoIvzBW1Sd5vBLDnrINefKlg==" workbookSaltValue="Yc4idWh3L/IePbWOwZs0yQ==" workbookSpinCount="100000" lockStructure="1"/>
  <bookViews>
    <workbookView xWindow="-110" yWindow="-110" windowWidth="19420" windowHeight="11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E85" i="4"/>
  <c r="BB10" i="4"/>
  <c r="AT10" i="4"/>
  <c r="AL10" i="4"/>
  <c r="W10" i="4"/>
  <c r="B10" i="4"/>
  <c r="BB8" i="4"/>
  <c r="AL8" i="4"/>
  <c r="P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<sst xmlns="http://schemas.openxmlformats.org/spreadsheetml/2006/main" count="228" uniqueCount="111">
  <si>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</si>
  <si>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</si>
  <si>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</si>
  <si>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</si>
  <si>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</si>
  <si>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</si>
  <si>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</si>
  <si>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</si>
  <si>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</si>
  <si>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</si>
  <si>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</si>
  <si>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</si>
  <si>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</si>
  <si>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</si>
  <si>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</si>
  <si>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</si>
  <si>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</si>
  <si>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</si>
  <si>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</si>
  <si>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</si>
  <si>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</si>
  <si>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</si>
  <si>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</si>
  <si>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</si>
  <si>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</si>
  <si>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</si>
  <si>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</si>
  <si>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</si>
  <si>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</si>
  <si>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</si>
  <si>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</si>
  <si>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</si>
  <si>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</si>
  <si>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</si>
  <si>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</si>
  <si>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</si>
  <si>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</si>
  <si>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</si>
  <si>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</si>
  <si>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</si>
  <si>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</si>
  <si>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</si>
  <si>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</si>
  <si>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</si>
  <si>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</si>
  <si>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</si>
  <si>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</si>
  <si>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</si>
  <si>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</si>
  <si>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</si>
  <si>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</si>
  <si>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</si>
  <si>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</si>
  <si>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</si>
  <si>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</si>
  <si>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</si>
  <si>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</si>
  <si>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</si>
  <si>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</si>
  <si>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</si>
  <si>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</si>
  <si>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</si>
  <si>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</si>
  <si>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</si>
  <si>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</si>
  <si>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</si>
  <si>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</si>
  <si>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</si>
  <si>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</si>
  <si>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</si>
  <si>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</si>
  <si>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</si>
  <si>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</si>
  <si>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</si>
  <si>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</si>
  <si>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</si>
  <si>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</si>
  <si>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</si>
  <si>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</si>
  <si>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</si>
  <si>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</si>
  <si>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</si>
  <si>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</si>
  <si>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</si>
  <si>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</si>
  <si>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</si>
  <si>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</si>
  <si>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</si>
  <si>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</si>
  <si>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</si>
  <si>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</si>
  <si>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</si>
  <si>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静岡市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</si>
  <si>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</si>
  <si>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</si>
  <si>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</si>
  <si>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</si>
  <si>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</si>
  <si>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</si>
  <si>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</si>
  <si>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</si>
  <si>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</si>
  <si>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</si>
  <si>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</si>
  <si>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</si>
  <si>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</si>
  <si>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</si>
  <si>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</si>
  <si>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は、過去５年間100％以上となっており、黒字かつ類似団体の平均以上である。令和２年度の料金改定により令和３年度に大きく上昇したが、令和４年度は台風15号の影響などにより低下し、それ以降横ばい状態である。令和６年度は減価償却費等の増加により低下した。
　③は、類似団体と比べ良好な値を示している。令和４・５年度は建設改良費の増加に伴い流動資産（現金預金）が減少したことで指標が低下したが、令和６年度は建設改良費の減少に伴い流動資産（現金預金）が増加したことで指標が上昇した。今後も、建設改良事業及び企業債償還金の増加により、指標の低下が見込まれるため、現金預金など流動資産と併せて注視する必要がある。
　④は、類似団体と比べると高水準が続いている。令和２・３年度は料金改定により給水収益が大きく増加したため指標は低下した。令和５年度は企業債の借入額が建設改良費の増加に伴い増加したため企業債残高が多くなり、さらに令和６年度は給水収益の減少により指標は上昇した。
　⑤は、過去５年間は100％以上を維持していることから健全な経営を続けているといえる。令和２・３年度は料金改定による供給単価の増加により指標が上昇したが、令和４・５・６年度は物価高騰による動力費の増加や労務単価上昇による委託料の増加等に伴う給水原価の増加により指標は低下した。
　⑥は、本市の水源が良好なことから給水原価が低く、類似団体と比べ良好である。令和３年度は口径100ミリ以下の配水管の布設替えを収益的支出から資本的支出へ一本化した影響で指標は低下したが、令和４年度は電気料金の高騰や被災した水道施設の復旧経費、令和５・６年度は物価高騰による動力費の増加や労務単価上昇による委託料の増加で経常費用が増加したことなどにより指標が上昇した。
　⑦は、類似団体に比べ良好な値である。令和４年度は漏水量は減少したものの、有収水量の減少に伴い配水量が減少したことで指標は低下したが、令和５・６年度は事業用水量の増加に伴い配水量が増加したため指標は上昇した。
　⑧は、類似団体と比べ低い水準にあり、水道管の老朽化に対して更新が追いついていない状態である。令和５年度は漏水量が前年度より減少したものの、管路更新事業の増加に伴う事業用水量の増加により指標が低下し、令和６年度は事業用水量が前年度より増加したことにより、指標がさらに低下した。</t>
    <rPh sb="86" eb="88">
      <t>テイカ</t>
    </rPh>
    <rPh sb="92" eb="94">
      <t>イコウ</t>
    </rPh>
    <rPh sb="94" eb="95">
      <t>ヨコ</t>
    </rPh>
    <rPh sb="97" eb="99">
      <t>ジョウタイ</t>
    </rPh>
    <rPh sb="109" eb="114">
      <t>ゲンカショウキャクヒ</t>
    </rPh>
    <rPh sb="114" eb="115">
      <t>トウ</t>
    </rPh>
    <rPh sb="207" eb="209">
      <t>ゲンショウ</t>
    </rPh>
    <rPh sb="223" eb="225">
      <t>ゾウカ</t>
    </rPh>
    <rPh sb="233" eb="235">
      <t>ジョウショウ</t>
    </rPh>
    <rPh sb="407" eb="409">
      <t>レイワ</t>
    </rPh>
    <rPh sb="410" eb="412">
      <t>ネンド</t>
    </rPh>
    <rPh sb="413" eb="415">
      <t>キュウスイ</t>
    </rPh>
    <rPh sb="415" eb="417">
      <t>シュウエキ</t>
    </rPh>
    <rPh sb="418" eb="420">
      <t>ゲンショウ</t>
    </rPh>
    <rPh sb="953" eb="955">
      <t>シヒョウ</t>
    </rPh>
    <rPh sb="956" eb="958">
      <t>テイカ</t>
    </rPh>
    <rPh sb="960" eb="962">
      <t>レイワ</t>
    </rPh>
    <rPh sb="963" eb="965">
      <t>ネンド</t>
    </rPh>
    <rPh sb="966" eb="969">
      <t>ジギョウヨウ</t>
    </rPh>
    <rPh sb="969" eb="971">
      <t>スイリョウ</t>
    </rPh>
    <rPh sb="972" eb="975">
      <t>ゼンネンド</t>
    </rPh>
    <rPh sb="977" eb="979">
      <t>ゾウカ</t>
    </rPh>
    <rPh sb="987" eb="989">
      <t>シヒョウ</t>
    </rPh>
    <rPh sb="993" eb="995">
      <t>テイカ</t>
    </rPh>
    <phoneticPr fontId="4"/>
  </si>
  <si>
    <t>　①は横ばい状態であり、今後、施設の更新需要の増加が懸念される。令和２年度は、「水の総合運用事業」北部ルートの供用開始により償却対象資産（管路）の増加に伴い低下しているが、令和３・４年度は、当該資産の減価償却が始まったことにより、指標は上昇している。令和５年度は、清水谷津浄水場排水処理機械設備（汚泥脱水機）等の供用開始による償却対象資産（機械設備）の増加に伴い低下したが、令和６年度は、当該資産の減価償却が始まったことにより、指標は再び上昇している。
　②は、類似団体に比べて高い値で上昇傾向であり、管路の高齢化が進んでいる。③の管路更新率が令和５年度に大幅に上昇しているものの、管路経年化率は引き続き上昇しているため、これまでの経過年数や埋設状況から算出した想定使用年数（平均85年）で布設替えを行う「時間計画保全」から、ＡＩを活用した水道管路劣化予測などの新技術を検証・導入して劣化の程度で管の健全度を把握する「状態監視保全」へと切り替え、更新が必要な管をさらに精査し、管路更新について最適化を図る必要がある。
　③は、類似団体と比べ前年度までは低い値となっていたが、令和５年度は高い値となった。これは、年度当初に工事着手が可能な債務負担行為の活用や大規模工事及び概算数量設計による工事発注を新たに実施し、年間を通して発注が可能となる環境を整えたことによるものだが、令和６年度は地震対策を中心とした投資計画への大幅な見直しに伴い、再び低い値となった。今後も、入札不調対策を引き続き講じるとともに、将来の更新需要に備えたアセットマネジメント手法を用いて更新時期を平準化させながら更新率を向上させていく必要がある。</t>
    <rPh sb="217" eb="218">
      <t>フタタ</t>
    </rPh>
    <rPh sb="298" eb="299">
      <t>ヒ</t>
    </rPh>
    <rPh sb="300" eb="301">
      <t>ツヅ</t>
    </rPh>
    <rPh sb="316" eb="320">
      <t>ケイカネンスウ</t>
    </rPh>
    <rPh sb="321" eb="323">
      <t>マイセツ</t>
    </rPh>
    <rPh sb="323" eb="325">
      <t>ジョウキョウ</t>
    </rPh>
    <rPh sb="327" eb="329">
      <t>サンシュツ</t>
    </rPh>
    <rPh sb="331" eb="337">
      <t>ソウテイシヨウネンスウ</t>
    </rPh>
    <rPh sb="338" eb="340">
      <t>ヘイキン</t>
    </rPh>
    <rPh sb="342" eb="343">
      <t>ネン</t>
    </rPh>
    <rPh sb="345" eb="348">
      <t>フセツガ</t>
    </rPh>
    <rPh sb="350" eb="351">
      <t>オコナ</t>
    </rPh>
    <rPh sb="353" eb="355">
      <t>ジカン</t>
    </rPh>
    <rPh sb="355" eb="357">
      <t>ケイカク</t>
    </rPh>
    <rPh sb="357" eb="359">
      <t>ホゼン</t>
    </rPh>
    <rPh sb="392" eb="394">
      <t>レッカ</t>
    </rPh>
    <rPh sb="395" eb="397">
      <t>テイド</t>
    </rPh>
    <rPh sb="398" eb="399">
      <t>カン</t>
    </rPh>
    <rPh sb="400" eb="403">
      <t>ケンゼンド</t>
    </rPh>
    <rPh sb="404" eb="406">
      <t>ハアク</t>
    </rPh>
    <rPh sb="418" eb="419">
      <t>キ</t>
    </rPh>
    <rPh sb="420" eb="421">
      <t>カ</t>
    </rPh>
    <rPh sb="423" eb="425">
      <t>コウシン</t>
    </rPh>
    <rPh sb="426" eb="428">
      <t>ヒツヨウ</t>
    </rPh>
    <rPh sb="429" eb="430">
      <t>カン</t>
    </rPh>
    <rPh sb="434" eb="436">
      <t>セイサ</t>
    </rPh>
    <rPh sb="586" eb="588">
      <t>レイワ</t>
    </rPh>
    <rPh sb="589" eb="591">
      <t>ネンド</t>
    </rPh>
    <rPh sb="592" eb="596">
      <t>ジシンタイサク</t>
    </rPh>
    <rPh sb="597" eb="599">
      <t>チュウシン</t>
    </rPh>
    <rPh sb="602" eb="604">
      <t>トウシ</t>
    </rPh>
    <rPh sb="604" eb="606">
      <t>ケイカク</t>
    </rPh>
    <rPh sb="608" eb="610">
      <t>オオハバ</t>
    </rPh>
    <rPh sb="611" eb="613">
      <t>ミナオ</t>
    </rPh>
    <rPh sb="615" eb="616">
      <t>トモナ</t>
    </rPh>
    <rPh sb="618" eb="619">
      <t>フタタ</t>
    </rPh>
    <rPh sb="620" eb="621">
      <t>ヒク</t>
    </rPh>
    <rPh sb="622" eb="623">
      <t>アタイ</t>
    </rPh>
    <phoneticPr fontId="4"/>
  </si>
  <si>
    <t>　財務の健全性に係る指標は、継続して黒字経営を続けているため健全な経営であるといえるものの、人口減少等による水道料金収入の減や、物価高騰・労務単価の上昇による維持管理費の増、さらに今後発生が想定される南海トラフ地震等に備えるための耐震化に係る建設事業費の増が今後の懸念事項である。
　また、有収率は過去５年間減少し続けていて、かつ低い水準となっていることから、指標改善のため原因を調査して取り組むことが課題である。
　資産の健全性に係る指標は、管路経年化率は過去５年間増加し続けており、法定耐用年数を経過した管路を多く保有しているため、多額の資金を要する老朽化した管路の計画的な更新が本市の課題となっている。
　今後は、これらの課題を踏まえつつ、令和５～16年度までの「静岡市上下水道事業経営戦略（水道編）」に基づき、水道管や水道施設の老朽化・減災対策などを限られた財源の中で計画的に設備投資を行い、引き続き持続可能な事業運営に努めていく。
　また、老朽化対策等に加え、災害時においても安全・安心な水の供給と排水ができるように上下水道一体で耐震化に取り組む「選択的線的耐震化」を加速するために、現役世代と将来世代の負担のバランスを考えた財政計画を作成し、今後の料金改正のあり方も含めた財源確保の取組みを検討していく。</t>
    <rPh sb="154" eb="156">
      <t>ゲンショウ</t>
    </rPh>
    <rPh sb="157" eb="158">
      <t>ツヅ</t>
    </rPh>
    <rPh sb="372" eb="374">
      <t>ゲンサイ</t>
    </rPh>
    <rPh sb="386" eb="387">
      <t>ナカ</t>
    </rPh>
    <rPh sb="425" eb="428">
      <t>ロウキュウカ</t>
    </rPh>
    <rPh sb="428" eb="430">
      <t>タイサク</t>
    </rPh>
    <rPh sb="430" eb="431">
      <t>トウ</t>
    </rPh>
    <rPh sb="432" eb="433">
      <t>クワ</t>
    </rPh>
    <rPh sb="435" eb="438">
      <t>サイガイジ</t>
    </rPh>
    <rPh sb="443" eb="445">
      <t>アンゼン</t>
    </rPh>
    <rPh sb="446" eb="448">
      <t>アンシン</t>
    </rPh>
    <rPh sb="449" eb="450">
      <t>ミズ</t>
    </rPh>
    <rPh sb="451" eb="453">
      <t>キョウキュウ</t>
    </rPh>
    <rPh sb="454" eb="456">
      <t>ハイスイ</t>
    </rPh>
    <rPh sb="537" eb="538">
      <t>カタ</t>
    </rPh>
    <rPh sb="539" eb="540">
      <t>フク</t>
    </rPh>
    <rPh sb="542" eb="544">
      <t>ザイゲン</t>
    </rPh>
    <rPh sb="544" eb="546">
      <t>カクホ</t>
    </rPh>
    <rPh sb="547" eb="549">
      <t>トリクミ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</si>
</sst>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0.43</c:v>
                </c:pt>
                <c:pt idx="1">
                  <c:v>0.69</c:v>
                </c:pt>
                <c:pt idx="2">
                  <c:v>0.71</c:v>
                </c:pt>
                <c:pt idx="3">
                  <c:v>1.07</c:v>
                </c:pt>
                <c:pt idx="4">
                  <c:v>0.75</c:v>
                </c:pt>
              </c:numCache>
            </c:numRef>
          </c:val>
          <c:extLst>
            <c:ext xmlns:c16="http://schemas.microsoft.com/office/drawing/2014/chart" uri="{C3380CC4-5D6E-409C-BE32-E72D297353CC}">
              <c16:uniqueId val="{00000000-AE17-44D5-95C4-B5010CE3B33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AE17-44D5-95C4-B5010CE3B33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71.86</c:v>
                </c:pt>
                <c:pt idx="1">
                  <c:v>72.099999999999994</c:v>
                </c:pt>
                <c:pt idx="2">
                  <c:v>71.03</c:v>
                </c:pt>
                <c:pt idx="3">
                  <c:v>71.27</c:v>
                </c:pt>
                <c:pt idx="4">
                  <c:v>74.14</c:v>
                </c:pt>
              </c:numCache>
            </c:numRef>
          </c:val>
          <c:extLst>
            <c:ext xmlns:c16="http://schemas.microsoft.com/office/drawing/2014/chart" uri="{C3380CC4-5D6E-409C-BE32-E72D297353CC}">
              <c16:uniqueId val="{00000000-286A-4478-89B0-E6591E03D5D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286A-4478-89B0-E6591E03D5D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84.51</c:v>
                </c:pt>
                <c:pt idx="1">
                  <c:v>82.9</c:v>
                </c:pt>
                <c:pt idx="2">
                  <c:v>82.34</c:v>
                </c:pt>
                <c:pt idx="3">
                  <c:v>81.2</c:v>
                </c:pt>
                <c:pt idx="4">
                  <c:v>79.91</c:v>
                </c:pt>
              </c:numCache>
            </c:numRef>
          </c:val>
          <c:extLst>
            <c:ext xmlns:c16="http://schemas.microsoft.com/office/drawing/2014/chart" uri="{C3380CC4-5D6E-409C-BE32-E72D297353CC}">
              <c16:uniqueId val="{00000000-9471-4E85-BE85-57BEC29D46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9471-4E85-BE85-57BEC29D46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117.25</c:v>
                </c:pt>
                <c:pt idx="1">
                  <c:v>129.01</c:v>
                </c:pt>
                <c:pt idx="2">
                  <c:v>116.06</c:v>
                </c:pt>
                <c:pt idx="3">
                  <c:v>117.76</c:v>
                </c:pt>
                <c:pt idx="4">
                  <c:v>116.38</c:v>
                </c:pt>
              </c:numCache>
            </c:numRef>
          </c:val>
          <c:extLst>
            <c:ext xmlns:c16="http://schemas.microsoft.com/office/drawing/2014/chart" uri="{C3380CC4-5D6E-409C-BE32-E72D297353CC}">
              <c16:uniqueId val="{00000000-7CA8-427A-8A9B-EF59F27AC2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7CA8-427A-8A9B-EF59F27AC2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46.83</c:v>
                </c:pt>
                <c:pt idx="1">
                  <c:v>47.59</c:v>
                </c:pt>
                <c:pt idx="2">
                  <c:v>47.93</c:v>
                </c:pt>
                <c:pt idx="3">
                  <c:v>47.74</c:v>
                </c:pt>
                <c:pt idx="4">
                  <c:v>48.12</c:v>
                </c:pt>
              </c:numCache>
            </c:numRef>
          </c:val>
          <c:extLst>
            <c:ext xmlns:c16="http://schemas.microsoft.com/office/drawing/2014/chart" uri="{C3380CC4-5D6E-409C-BE32-E72D297353CC}">
              <c16:uniqueId val="{00000000-613D-4A9F-BECE-1047EFC3269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613D-4A9F-BECE-1047EFC3269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27.41</c:v>
                </c:pt>
                <c:pt idx="1">
                  <c:v>29.45</c:v>
                </c:pt>
                <c:pt idx="2">
                  <c:v>30.92</c:v>
                </c:pt>
                <c:pt idx="3">
                  <c:v>33.46</c:v>
                </c:pt>
                <c:pt idx="4">
                  <c:v>35.380000000000003</c:v>
                </c:pt>
              </c:numCache>
            </c:numRef>
          </c:val>
          <c:extLst>
            <c:ext xmlns:c16="http://schemas.microsoft.com/office/drawing/2014/chart" uri="{C3380CC4-5D6E-409C-BE32-E72D297353CC}">
              <c16:uniqueId val="{00000000-FC8F-4DA1-AC81-F7D39F79B85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FC8F-4DA1-AC81-F7D39F79B85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2FD-48B7-BF70-59E9B20ACA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2FD-48B7-BF70-59E9B20ACA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276.44</c:v>
                </c:pt>
                <c:pt idx="1">
                  <c:v>318.11</c:v>
                </c:pt>
                <c:pt idx="2">
                  <c:v>289.66000000000003</c:v>
                </c:pt>
                <c:pt idx="3">
                  <c:v>235.86</c:v>
                </c:pt>
                <c:pt idx="4">
                  <c:v>269.29000000000002</c:v>
                </c:pt>
              </c:numCache>
            </c:numRef>
          </c:val>
          <c:extLst>
            <c:ext xmlns:c16="http://schemas.microsoft.com/office/drawing/2014/chart" uri="{C3380CC4-5D6E-409C-BE32-E72D297353CC}">
              <c16:uniqueId val="{00000000-562C-46A6-9348-CE0274A231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562C-46A6-9348-CE0274A231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466.83</c:v>
                </c:pt>
                <c:pt idx="1">
                  <c:v>439.73</c:v>
                </c:pt>
                <c:pt idx="2">
                  <c:v>448.39</c:v>
                </c:pt>
                <c:pt idx="3">
                  <c:v>453.07</c:v>
                </c:pt>
                <c:pt idx="4">
                  <c:v>460.69</c:v>
                </c:pt>
              </c:numCache>
            </c:numRef>
          </c:val>
          <c:extLst>
            <c:ext xmlns:c16="http://schemas.microsoft.com/office/drawing/2014/chart" uri="{C3380CC4-5D6E-409C-BE32-E72D297353CC}">
              <c16:uniqueId val="{00000000-1867-40AC-A117-942C751F50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1867-40AC-A117-942C751F50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111.57</c:v>
                </c:pt>
                <c:pt idx="1">
                  <c:v>123.66</c:v>
                </c:pt>
                <c:pt idx="2">
                  <c:v>110.44</c:v>
                </c:pt>
                <c:pt idx="3">
                  <c:v>110.84</c:v>
                </c:pt>
                <c:pt idx="4">
                  <c:v>107.72</c:v>
                </c:pt>
              </c:numCache>
            </c:numRef>
          </c:val>
          <c:extLst>
            <c:ext xmlns:c16="http://schemas.microsoft.com/office/drawing/2014/chart" uri="{C3380CC4-5D6E-409C-BE32-E72D297353CC}">
              <c16:uniqueId val="{00000000-9F0C-41DD-8495-E44693DFD2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9F0C-41DD-8495-E44693DFD2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118.5</c:v>
                </c:pt>
                <c:pt idx="1">
                  <c:v>115.96</c:v>
                </c:pt>
                <c:pt idx="2">
                  <c:v>128.05000000000001</c:v>
                </c:pt>
                <c:pt idx="3">
                  <c:v>130.44</c:v>
                </c:pt>
                <c:pt idx="4">
                  <c:v>134.56</c:v>
                </c:pt>
              </c:numCache>
            </c:numRef>
          </c:val>
          <c:extLst>
            <c:ext xmlns:c16="http://schemas.microsoft.com/office/drawing/2014/chart" uri="{C3380CC4-5D6E-409C-BE32-E72D297353CC}">
              <c16:uniqueId val="{00000000-4446-4380-B291-2B322728A38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4446-4380-B291-2B322728A38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静岡県　静岡市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政令市等</v>
      </c>
      <c r="X8" s="68"/>
      <c r="Y8" s="68"/>
      <c r="Z8" s="68"/>
      <c r="AA8" s="68"/>
      <c r="AB8" s="68"/>
      <c r="AC8" s="68"/>
      <c r="AD8" s="68" t="str">
        <f>データ!$M$6</f>
        <v>自治体職員</v>
      </c>
      <c r="AE8" s="68"/>
      <c r="AF8" s="68"/>
      <c r="AG8" s="68"/>
      <c r="AH8" s="68"/>
      <c r="AI8" s="68"/>
      <c r="AJ8" s="68"/>
      <c r="AK8" s="2"/>
      <c r="AL8" s="59">
        <f>データ!$R$6</f>
        <v>672775</v>
      </c>
      <c r="AM8" s="59"/>
      <c r="AN8" s="59"/>
      <c r="AO8" s="59"/>
      <c r="AP8" s="59"/>
      <c r="AQ8" s="59"/>
      <c r="AR8" s="59"/>
      <c r="AS8" s="59"/>
      <c r="AT8" s="36">
        <f>データ!$S$6</f>
        <v>1411.93</v>
      </c>
      <c r="AU8" s="37"/>
      <c r="AV8" s="37"/>
      <c r="AW8" s="37"/>
      <c r="AX8" s="37"/>
      <c r="AY8" s="37"/>
      <c r="AZ8" s="37"/>
      <c r="BA8" s="37"/>
      <c r="BB8" s="48">
        <f>データ!$T$6</f>
        <v>476.49</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61.08</v>
      </c>
      <c r="J10" s="37"/>
      <c r="K10" s="37"/>
      <c r="L10" s="37"/>
      <c r="M10" s="37"/>
      <c r="N10" s="37"/>
      <c r="O10" s="58"/>
      <c r="P10" s="48">
        <f>データ!$P$6</f>
        <v>97.99</v>
      </c>
      <c r="Q10" s="48"/>
      <c r="R10" s="48"/>
      <c r="S10" s="48"/>
      <c r="T10" s="48"/>
      <c r="U10" s="48"/>
      <c r="V10" s="48"/>
      <c r="W10" s="59">
        <f>データ!$Q$6</f>
        <v>2607</v>
      </c>
      <c r="X10" s="59"/>
      <c r="Y10" s="59"/>
      <c r="Z10" s="59"/>
      <c r="AA10" s="59"/>
      <c r="AB10" s="59"/>
      <c r="AC10" s="59"/>
      <c r="AD10" s="2"/>
      <c r="AE10" s="2"/>
      <c r="AF10" s="2"/>
      <c r="AG10" s="2"/>
      <c r="AH10" s="2"/>
      <c r="AI10" s="2"/>
      <c r="AJ10" s="2"/>
      <c r="AK10" s="2"/>
      <c r="AL10" s="59">
        <f>データ!$U$6</f>
        <v>656789</v>
      </c>
      <c r="AM10" s="59"/>
      <c r="AN10" s="59"/>
      <c r="AO10" s="59"/>
      <c r="AP10" s="59"/>
      <c r="AQ10" s="59"/>
      <c r="AR10" s="59"/>
      <c r="AS10" s="59"/>
      <c r="AT10" s="36">
        <f>データ!$V$6</f>
        <v>156.72</v>
      </c>
      <c r="AU10" s="37"/>
      <c r="AV10" s="37"/>
      <c r="AW10" s="37"/>
      <c r="AX10" s="37"/>
      <c r="AY10" s="37"/>
      <c r="AZ10" s="37"/>
      <c r="BA10" s="37"/>
      <c r="BB10" s="48">
        <f>データ!$W$6</f>
        <v>4190.84</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108</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109</v>
      </c>
      <c r="BM47" s="87"/>
      <c r="BN47" s="87"/>
      <c r="BO47" s="87"/>
      <c r="BP47" s="87"/>
      <c r="BQ47" s="87"/>
      <c r="BR47" s="87"/>
      <c r="BS47" s="87"/>
      <c r="BT47" s="87"/>
      <c r="BU47" s="87"/>
      <c r="BV47" s="87"/>
      <c r="BW47" s="87"/>
      <c r="BX47" s="87"/>
      <c r="BY47" s="87"/>
      <c r="BZ47" s="8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6"/>
      <c r="BM60" s="87"/>
      <c r="BN60" s="87"/>
      <c r="BO60" s="87"/>
      <c r="BP60" s="87"/>
      <c r="BQ60" s="87"/>
      <c r="BR60" s="87"/>
      <c r="BS60" s="87"/>
      <c r="BT60" s="87"/>
      <c r="BU60" s="87"/>
      <c r="BV60" s="87"/>
      <c r="BW60" s="87"/>
      <c r="BX60" s="87"/>
      <c r="BY60" s="87"/>
      <c r="BZ60" s="88"/>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6"/>
      <c r="BM61" s="87"/>
      <c r="BN61" s="87"/>
      <c r="BO61" s="87"/>
      <c r="BP61" s="87"/>
      <c r="BQ61" s="87"/>
      <c r="BR61" s="87"/>
      <c r="BS61" s="87"/>
      <c r="BT61" s="87"/>
      <c r="BU61" s="87"/>
      <c r="BV61" s="87"/>
      <c r="BW61" s="87"/>
      <c r="BX61" s="87"/>
      <c r="BY61" s="87"/>
      <c r="BZ61" s="8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XM/PedC3VMQl1ENOoXQ0ZEuszrmIYO2bqvXxCv5cAAhEqMNDjPrrEYuxOVOQGB160QHfRtwFgqcCTba8i+ztg==" saltValue="aCfXLANOO5DHAY3HxTm8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221007</v>
      </c>
      <c r="D6" s="20">
        <f t="shared" si="3"/>
        <v>46</v>
      </c>
      <c r="E6" s="20">
        <f t="shared" si="3"/>
        <v>1</v>
      </c>
      <c r="F6" s="20">
        <f t="shared" si="3"/>
        <v>0</v>
      </c>
      <c r="G6" s="20">
        <f t="shared" si="3"/>
        <v>1</v>
      </c>
      <c r="H6" s="20" t="str">
        <f t="shared" si="3"/>
        <v>静岡県　静岡市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61.08</v>
      </c>
      <c r="P6" s="21">
        <f t="shared" si="3"/>
        <v>97.99</v>
      </c>
      <c r="Q6" s="21">
        <f t="shared" si="3"/>
        <v>2607</v>
      </c>
      <c r="R6" s="21">
        <f t="shared" si="3"/>
        <v>672775</v>
      </c>
      <c r="S6" s="21">
        <f t="shared" si="3"/>
        <v>1411.93</v>
      </c>
      <c r="T6" s="21">
        <f t="shared" si="3"/>
        <v>476.49</v>
      </c>
      <c r="U6" s="21">
        <f t="shared" si="3"/>
        <v>656789</v>
      </c>
      <c r="V6" s="21">
        <f t="shared" si="3"/>
        <v>156.72</v>
      </c>
      <c r="W6" s="21">
        <f t="shared" si="3"/>
        <v>4190.84</v>
      </c>
      <c r="X6" s="22">
        <f>IF(X7="",NA(),X7)</f>
        <v>117.25</v>
      </c>
      <c r="Y6" s="22">
        <f t="shared" ref="Y6:AG6" si="4">IF(Y7="",NA(),Y7)</f>
        <v>129.01</v>
      </c>
      <c r="Z6" s="22">
        <f t="shared" si="4"/>
        <v>116.06</v>
      </c>
      <c r="AA6" s="22">
        <f t="shared" si="4"/>
        <v>117.76</v>
      </c>
      <c r="AB6" s="22">
        <f t="shared" si="4"/>
        <v>116.38</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276.44</v>
      </c>
      <c r="AU6" s="22">
        <f t="shared" ref="AU6:BC6" si="6">IF(AU7="",NA(),AU7)</f>
        <v>318.11</v>
      </c>
      <c r="AV6" s="22">
        <f t="shared" si="6"/>
        <v>289.66000000000003</v>
      </c>
      <c r="AW6" s="22">
        <f t="shared" si="6"/>
        <v>235.86</v>
      </c>
      <c r="AX6" s="22">
        <f t="shared" si="6"/>
        <v>269.29000000000002</v>
      </c>
      <c r="AY6" s="22">
        <f t="shared" si="6"/>
        <v>170.76</v>
      </c>
      <c r="AZ6" s="22">
        <f t="shared" si="6"/>
        <v>169.11</v>
      </c>
      <c r="BA6" s="22">
        <f t="shared" si="6"/>
        <v>157.01</v>
      </c>
      <c r="BB6" s="22">
        <f t="shared" si="6"/>
        <v>147.65</v>
      </c>
      <c r="BC6" s="22">
        <f t="shared" si="6"/>
        <v>150.03</v>
      </c>
      <c r="BD6" s="21" t="str">
        <f>IF(BD7="","",IF(BD7="-","【-】","【"&amp;SUBSTITUTE(TEXT(BD7,"#,##0.00"),"-","△")&amp;"】"))</f>
        <v>【239.69】</v>
      </c>
      <c r="BE6" s="22">
        <f>IF(BE7="",NA(),BE7)</f>
        <v>466.83</v>
      </c>
      <c r="BF6" s="22">
        <f t="shared" ref="BF6:BN6" si="7">IF(BF7="",NA(),BF7)</f>
        <v>439.73</v>
      </c>
      <c r="BG6" s="22">
        <f t="shared" si="7"/>
        <v>448.39</v>
      </c>
      <c r="BH6" s="22">
        <f t="shared" si="7"/>
        <v>453.07</v>
      </c>
      <c r="BI6" s="22">
        <f t="shared" si="7"/>
        <v>460.69</v>
      </c>
      <c r="BJ6" s="22">
        <f t="shared" si="7"/>
        <v>200.12</v>
      </c>
      <c r="BK6" s="22">
        <f t="shared" si="7"/>
        <v>194.42</v>
      </c>
      <c r="BL6" s="22">
        <f t="shared" si="7"/>
        <v>195.5</v>
      </c>
      <c r="BM6" s="22">
        <f t="shared" si="7"/>
        <v>195.64</v>
      </c>
      <c r="BN6" s="22">
        <f t="shared" si="7"/>
        <v>199.14</v>
      </c>
      <c r="BO6" s="21" t="str">
        <f>IF(BO7="","",IF(BO7="-","【-】","【"&amp;SUBSTITUTE(TEXT(BO7,"#,##0.00"),"-","△")&amp;"】"))</f>
        <v>【264.86】</v>
      </c>
      <c r="BP6" s="22">
        <f>IF(BP7="",NA(),BP7)</f>
        <v>111.57</v>
      </c>
      <c r="BQ6" s="22">
        <f t="shared" ref="BQ6:BY6" si="8">IF(BQ7="",NA(),BQ7)</f>
        <v>123.66</v>
      </c>
      <c r="BR6" s="22">
        <f t="shared" si="8"/>
        <v>110.44</v>
      </c>
      <c r="BS6" s="22">
        <f t="shared" si="8"/>
        <v>110.84</v>
      </c>
      <c r="BT6" s="22">
        <f t="shared" si="8"/>
        <v>107.72</v>
      </c>
      <c r="BU6" s="22">
        <f t="shared" si="8"/>
        <v>98.26</v>
      </c>
      <c r="BV6" s="22">
        <f t="shared" si="8"/>
        <v>100.4</v>
      </c>
      <c r="BW6" s="22">
        <f t="shared" si="8"/>
        <v>96.51</v>
      </c>
      <c r="BX6" s="22">
        <f t="shared" si="8"/>
        <v>95.29</v>
      </c>
      <c r="BY6" s="22">
        <f t="shared" si="8"/>
        <v>95.27</v>
      </c>
      <c r="BZ6" s="21" t="str">
        <f>IF(BZ7="","",IF(BZ7="-","【-】","【"&amp;SUBSTITUTE(TEXT(BZ7,"#,##0.00"),"-","△")&amp;"】"))</f>
        <v>【97.59】</v>
      </c>
      <c r="CA6" s="22">
        <f>IF(CA7="",NA(),CA7)</f>
        <v>118.5</v>
      </c>
      <c r="CB6" s="22">
        <f t="shared" ref="CB6:CJ6" si="9">IF(CB7="",NA(),CB7)</f>
        <v>115.96</v>
      </c>
      <c r="CC6" s="22">
        <f t="shared" si="9"/>
        <v>128.05000000000001</v>
      </c>
      <c r="CD6" s="22">
        <f t="shared" si="9"/>
        <v>130.44</v>
      </c>
      <c r="CE6" s="22">
        <f t="shared" si="9"/>
        <v>134.56</v>
      </c>
      <c r="CF6" s="22">
        <f t="shared" si="9"/>
        <v>172.33</v>
      </c>
      <c r="CG6" s="22">
        <f t="shared" si="9"/>
        <v>172.8</v>
      </c>
      <c r="CH6" s="22">
        <f t="shared" si="9"/>
        <v>180.94</v>
      </c>
      <c r="CI6" s="22">
        <f t="shared" si="9"/>
        <v>186.56</v>
      </c>
      <c r="CJ6" s="22">
        <f t="shared" si="9"/>
        <v>189.6</v>
      </c>
      <c r="CK6" s="21" t="str">
        <f>IF(CK7="","",IF(CK7="-","【-】","【"&amp;SUBSTITUTE(TEXT(CK7,"#,##0.00"),"-","△")&amp;"】"))</f>
        <v>【181.66】</v>
      </c>
      <c r="CL6" s="22">
        <f>IF(CL7="",NA(),CL7)</f>
        <v>71.86</v>
      </c>
      <c r="CM6" s="22">
        <f t="shared" ref="CM6:CU6" si="10">IF(CM7="",NA(),CM7)</f>
        <v>72.099999999999994</v>
      </c>
      <c r="CN6" s="22">
        <f t="shared" si="10"/>
        <v>71.03</v>
      </c>
      <c r="CO6" s="22">
        <f t="shared" si="10"/>
        <v>71.27</v>
      </c>
      <c r="CP6" s="22">
        <f t="shared" si="10"/>
        <v>74.14</v>
      </c>
      <c r="CQ6" s="22">
        <f t="shared" si="10"/>
        <v>59.37</v>
      </c>
      <c r="CR6" s="22">
        <f t="shared" si="10"/>
        <v>58.84</v>
      </c>
      <c r="CS6" s="22">
        <f t="shared" si="10"/>
        <v>58.91</v>
      </c>
      <c r="CT6" s="22">
        <f t="shared" si="10"/>
        <v>58.89</v>
      </c>
      <c r="CU6" s="22">
        <f t="shared" si="10"/>
        <v>59.38</v>
      </c>
      <c r="CV6" s="21" t="str">
        <f>IF(CV7="","",IF(CV7="-","【-】","【"&amp;SUBSTITUTE(TEXT(CV7,"#,##0.00"),"-","△")&amp;"】"))</f>
        <v>【60.21】</v>
      </c>
      <c r="CW6" s="22">
        <f>IF(CW7="",NA(),CW7)</f>
        <v>84.51</v>
      </c>
      <c r="CX6" s="22">
        <f t="shared" ref="CX6:DF6" si="11">IF(CX7="",NA(),CX7)</f>
        <v>82.9</v>
      </c>
      <c r="CY6" s="22">
        <f t="shared" si="11"/>
        <v>82.34</v>
      </c>
      <c r="CZ6" s="22">
        <f t="shared" si="11"/>
        <v>81.2</v>
      </c>
      <c r="DA6" s="22">
        <f t="shared" si="11"/>
        <v>79.91</v>
      </c>
      <c r="DB6" s="22">
        <f t="shared" si="11"/>
        <v>93.68</v>
      </c>
      <c r="DC6" s="22">
        <f t="shared" si="11"/>
        <v>94.13</v>
      </c>
      <c r="DD6" s="22">
        <f t="shared" si="11"/>
        <v>93.84</v>
      </c>
      <c r="DE6" s="22">
        <f t="shared" si="11"/>
        <v>93.56</v>
      </c>
      <c r="DF6" s="22">
        <f t="shared" si="11"/>
        <v>93.7</v>
      </c>
      <c r="DG6" s="21" t="str">
        <f>IF(DG7="","",IF(DG7="-","【-】","【"&amp;SUBSTITUTE(TEXT(DG7,"#,##0.00"),"-","△")&amp;"】"))</f>
        <v>【89.21】</v>
      </c>
      <c r="DH6" s="22">
        <f>IF(DH7="",NA(),DH7)</f>
        <v>46.83</v>
      </c>
      <c r="DI6" s="22">
        <f t="shared" ref="DI6:DQ6" si="12">IF(DI7="",NA(),DI7)</f>
        <v>47.59</v>
      </c>
      <c r="DJ6" s="22">
        <f t="shared" si="12"/>
        <v>47.93</v>
      </c>
      <c r="DK6" s="22">
        <f t="shared" si="12"/>
        <v>47.74</v>
      </c>
      <c r="DL6" s="22">
        <f t="shared" si="12"/>
        <v>48.12</v>
      </c>
      <c r="DM6" s="22">
        <f t="shared" si="12"/>
        <v>50.32</v>
      </c>
      <c r="DN6" s="22">
        <f t="shared" si="12"/>
        <v>50.93</v>
      </c>
      <c r="DO6" s="22">
        <f t="shared" si="12"/>
        <v>51.24</v>
      </c>
      <c r="DP6" s="22">
        <f t="shared" si="12"/>
        <v>51.59</v>
      </c>
      <c r="DQ6" s="22">
        <f t="shared" si="12"/>
        <v>51.71</v>
      </c>
      <c r="DR6" s="21" t="str">
        <f>IF(DR7="","",IF(DR7="-","【-】","【"&amp;SUBSTITUTE(TEXT(DR7,"#,##0.00"),"-","△")&amp;"】"))</f>
        <v>【52.41】</v>
      </c>
      <c r="DS6" s="22">
        <f>IF(DS7="",NA(),DS7)</f>
        <v>27.41</v>
      </c>
      <c r="DT6" s="22">
        <f t="shared" ref="DT6:EB6" si="13">IF(DT7="",NA(),DT7)</f>
        <v>29.45</v>
      </c>
      <c r="DU6" s="22">
        <f t="shared" si="13"/>
        <v>30.92</v>
      </c>
      <c r="DV6" s="22">
        <f t="shared" si="13"/>
        <v>33.46</v>
      </c>
      <c r="DW6" s="22">
        <f t="shared" si="13"/>
        <v>35.380000000000003</v>
      </c>
      <c r="DX6" s="22">
        <f t="shared" si="13"/>
        <v>24.26</v>
      </c>
      <c r="DY6" s="22">
        <f t="shared" si="13"/>
        <v>25.55</v>
      </c>
      <c r="DZ6" s="22">
        <f t="shared" si="13"/>
        <v>26.73</v>
      </c>
      <c r="EA6" s="22">
        <f t="shared" si="13"/>
        <v>28.09</v>
      </c>
      <c r="EB6" s="22">
        <f t="shared" si="13"/>
        <v>29.51</v>
      </c>
      <c r="EC6" s="21" t="str">
        <f>IF(EC7="","",IF(EC7="-","【-】","【"&amp;SUBSTITUTE(TEXT(EC7,"#,##0.00"),"-","△")&amp;"】"))</f>
        <v>【26.78】</v>
      </c>
      <c r="ED6" s="22">
        <f>IF(ED7="",NA(),ED7)</f>
        <v>0.43</v>
      </c>
      <c r="EE6" s="22">
        <f t="shared" ref="EE6:EM6" si="14">IF(EE7="",NA(),EE7)</f>
        <v>0.69</v>
      </c>
      <c r="EF6" s="22">
        <f t="shared" si="14"/>
        <v>0.71</v>
      </c>
      <c r="EG6" s="22">
        <f t="shared" si="14"/>
        <v>1.07</v>
      </c>
      <c r="EH6" s="22">
        <f t="shared" si="14"/>
        <v>0.75</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221007</v>
      </c>
      <c r="D7" s="24">
        <v>46</v>
      </c>
      <c r="E7" s="24">
        <v>1</v>
      </c>
      <c r="F7" s="24">
        <v>0</v>
      </c>
      <c r="G7" s="24">
        <v>1</v>
      </c>
      <c r="H7" s="24" t="s">
        <v>92</v>
      </c>
      <c r="I7" s="24" t="s">
        <v>93</v>
      </c>
      <c r="J7" s="24" t="s">
        <v>94</v>
      </c>
      <c r="K7" s="24" t="s">
        <v>95</v>
      </c>
      <c r="L7" s="24" t="s">
        <v>96</v>
      </c>
      <c r="M7" s="24" t="s">
        <v>97</v>
      </c>
      <c r="N7" s="25" t="s">
        <v>98</v>
      </c>
      <c r="O7" s="25">
        <v>61.08</v>
      </c>
      <c r="P7" s="25">
        <v>97.99</v>
      </c>
      <c r="Q7" s="25">
        <v>2607</v>
      </c>
      <c r="R7" s="25">
        <v>672775</v>
      </c>
      <c r="S7" s="25">
        <v>1411.93</v>
      </c>
      <c r="T7" s="25">
        <v>476.49</v>
      </c>
      <c r="U7" s="25">
        <v>656789</v>
      </c>
      <c r="V7" s="25">
        <v>156.72</v>
      </c>
      <c r="W7" s="25">
        <v>4190.84</v>
      </c>
      <c r="X7" s="25">
        <v>117.25</v>
      </c>
      <c r="Y7" s="25">
        <v>129.01</v>
      </c>
      <c r="Z7" s="25">
        <v>116.06</v>
      </c>
      <c r="AA7" s="25">
        <v>117.76</v>
      </c>
      <c r="AB7" s="25">
        <v>116.38</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276.44</v>
      </c>
      <c r="AU7" s="25">
        <v>318.11</v>
      </c>
      <c r="AV7" s="25">
        <v>289.66000000000003</v>
      </c>
      <c r="AW7" s="25">
        <v>235.86</v>
      </c>
      <c r="AX7" s="25">
        <v>269.29000000000002</v>
      </c>
      <c r="AY7" s="25">
        <v>170.76</v>
      </c>
      <c r="AZ7" s="25">
        <v>169.11</v>
      </c>
      <c r="BA7" s="25">
        <v>157.01</v>
      </c>
      <c r="BB7" s="25">
        <v>147.65</v>
      </c>
      <c r="BC7" s="25">
        <v>150.03</v>
      </c>
      <c r="BD7" s="25">
        <v>239.69</v>
      </c>
      <c r="BE7" s="25">
        <v>466.83</v>
      </c>
      <c r="BF7" s="25">
        <v>439.73</v>
      </c>
      <c r="BG7" s="25">
        <v>448.39</v>
      </c>
      <c r="BH7" s="25">
        <v>453.07</v>
      </c>
      <c r="BI7" s="25">
        <v>460.69</v>
      </c>
      <c r="BJ7" s="25">
        <v>200.12</v>
      </c>
      <c r="BK7" s="25">
        <v>194.42</v>
      </c>
      <c r="BL7" s="25">
        <v>195.5</v>
      </c>
      <c r="BM7" s="25">
        <v>195.64</v>
      </c>
      <c r="BN7" s="25">
        <v>199.14</v>
      </c>
      <c r="BO7" s="25">
        <v>264.86</v>
      </c>
      <c r="BP7" s="25">
        <v>111.57</v>
      </c>
      <c r="BQ7" s="25">
        <v>123.66</v>
      </c>
      <c r="BR7" s="25">
        <v>110.44</v>
      </c>
      <c r="BS7" s="25">
        <v>110.84</v>
      </c>
      <c r="BT7" s="25">
        <v>107.72</v>
      </c>
      <c r="BU7" s="25">
        <v>98.26</v>
      </c>
      <c r="BV7" s="25">
        <v>100.4</v>
      </c>
      <c r="BW7" s="25">
        <v>96.51</v>
      </c>
      <c r="BX7" s="25">
        <v>95.29</v>
      </c>
      <c r="BY7" s="25">
        <v>95.27</v>
      </c>
      <c r="BZ7" s="25">
        <v>97.59</v>
      </c>
      <c r="CA7" s="25">
        <v>118.5</v>
      </c>
      <c r="CB7" s="25">
        <v>115.96</v>
      </c>
      <c r="CC7" s="25">
        <v>128.05000000000001</v>
      </c>
      <c r="CD7" s="25">
        <v>130.44</v>
      </c>
      <c r="CE7" s="25">
        <v>134.56</v>
      </c>
      <c r="CF7" s="25">
        <v>172.33</v>
      </c>
      <c r="CG7" s="25">
        <v>172.8</v>
      </c>
      <c r="CH7" s="25">
        <v>180.94</v>
      </c>
      <c r="CI7" s="25">
        <v>186.56</v>
      </c>
      <c r="CJ7" s="25">
        <v>189.6</v>
      </c>
      <c r="CK7" s="25">
        <v>181.66</v>
      </c>
      <c r="CL7" s="25">
        <v>71.86</v>
      </c>
      <c r="CM7" s="25">
        <v>72.099999999999994</v>
      </c>
      <c r="CN7" s="25">
        <v>71.03</v>
      </c>
      <c r="CO7" s="25">
        <v>71.27</v>
      </c>
      <c r="CP7" s="25">
        <v>74.14</v>
      </c>
      <c r="CQ7" s="25">
        <v>59.37</v>
      </c>
      <c r="CR7" s="25">
        <v>58.84</v>
      </c>
      <c r="CS7" s="25">
        <v>58.91</v>
      </c>
      <c r="CT7" s="25">
        <v>58.89</v>
      </c>
      <c r="CU7" s="25">
        <v>59.38</v>
      </c>
      <c r="CV7" s="25">
        <v>60.21</v>
      </c>
      <c r="CW7" s="25">
        <v>84.51</v>
      </c>
      <c r="CX7" s="25">
        <v>82.9</v>
      </c>
      <c r="CY7" s="25">
        <v>82.34</v>
      </c>
      <c r="CZ7" s="25">
        <v>81.2</v>
      </c>
      <c r="DA7" s="25">
        <v>79.91</v>
      </c>
      <c r="DB7" s="25">
        <v>93.68</v>
      </c>
      <c r="DC7" s="25">
        <v>94.13</v>
      </c>
      <c r="DD7" s="25">
        <v>93.84</v>
      </c>
      <c r="DE7" s="25">
        <v>93.56</v>
      </c>
      <c r="DF7" s="25">
        <v>93.7</v>
      </c>
      <c r="DG7" s="25">
        <v>89.21</v>
      </c>
      <c r="DH7" s="25">
        <v>46.83</v>
      </c>
      <c r="DI7" s="25">
        <v>47.59</v>
      </c>
      <c r="DJ7" s="25">
        <v>47.93</v>
      </c>
      <c r="DK7" s="25">
        <v>47.74</v>
      </c>
      <c r="DL7" s="25">
        <v>48.12</v>
      </c>
      <c r="DM7" s="25">
        <v>50.32</v>
      </c>
      <c r="DN7" s="25">
        <v>50.93</v>
      </c>
      <c r="DO7" s="25">
        <v>51.24</v>
      </c>
      <c r="DP7" s="25">
        <v>51.59</v>
      </c>
      <c r="DQ7" s="25">
        <v>51.71</v>
      </c>
      <c r="DR7" s="25">
        <v>52.41</v>
      </c>
      <c r="DS7" s="25">
        <v>27.41</v>
      </c>
      <c r="DT7" s="25">
        <v>29.45</v>
      </c>
      <c r="DU7" s="25">
        <v>30.92</v>
      </c>
      <c r="DV7" s="25">
        <v>33.46</v>
      </c>
      <c r="DW7" s="25">
        <v>35.380000000000003</v>
      </c>
      <c r="DX7" s="25">
        <v>24.26</v>
      </c>
      <c r="DY7" s="25">
        <v>25.55</v>
      </c>
      <c r="DZ7" s="25">
        <v>26.73</v>
      </c>
      <c r="EA7" s="25">
        <v>28.09</v>
      </c>
      <c r="EB7" s="25">
        <v>29.51</v>
      </c>
      <c r="EC7" s="25">
        <v>26.78</v>
      </c>
      <c r="ED7" s="25">
        <v>0.43</v>
      </c>
      <c r="EE7" s="25">
        <v>0.69</v>
      </c>
      <c r="EF7" s="25">
        <v>0.71</v>
      </c>
      <c r="EG7" s="25">
        <v>1.07</v>
      </c>
      <c r="EH7" s="25">
        <v>0.75</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87769C5-EB41-4B15-A75C-048B4B97124B}"/>
</file>

<file path=customXml/itemProps2.xml><?xml version="1.0" encoding="utf-8"?>
<ds:datastoreItem xmlns:ds="http://schemas.openxmlformats.org/officeDocument/2006/customXml" ds:itemID="{96B73D0E-EF7A-4DF8-8B29-E7FAA393D242}"/>
</file>

<file path=customXml/itemProps3.xml><?xml version="1.0" encoding="utf-8"?>
<ds:datastoreItem xmlns:ds="http://schemas.openxmlformats.org/officeDocument/2006/customXml" ds:itemID="{E52A78E9-D376-4544-8DC1-19B0B89CFD4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2026-01-29T07:16:10Z</cp:lastPrinted>
  <dcterms:created xsi:type="dcterms:W3CDTF">2025-12-12T09:17:48Z</dcterms:created>
  <dcterms:modified xsi:type="dcterms:W3CDTF">2026-01-29T23:34:49Z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