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rvssvfsv101\各課フォルダ\4001120000\2025年度\05_下水道経理\13_経理関係\10_照会回答綴（財政課）_2029廃棄年度\20260129〆切　公営企業に係る経営比較分析表（令和６年度決算）の分析・公表について\02.回答\決裁\"/>
    </mc:Choice>
  </mc:AlternateContent>
  <xr:revisionPtr revIDLastSave="0" documentId="13_ncr:1_{792955DA-17FD-4A48-A556-FF269B4C85FD}" xr6:coauthVersionLast="47" xr6:coauthVersionMax="47" xr10:uidLastSave="{00000000-0000-0000-0000-000000000000}"/>
  <workbookProtection workbookAlgorithmName="SHA-512" workbookHashValue="nfJi2vbYdYCp3jo+zvyrf9i4aoRxsC8ptWaoSFlcruaeU7sycr8fswXuvNW+QnitKfvZJSozd18xXE+RKBE52Q==" workbookSaltValue="IgAhxKXjvr/NspYaDux3lA==" workbookSpinCount="100000" lockStructure="1"/>
  <bookViews>
    <workbookView xWindow="-110" yWindow="-110" windowWidth="19420" windowHeight="110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E85" i="4"/>
  <c r="BB10" i="4"/>
  <c r="AT10" i="4"/>
  <c r="P10" i="4"/>
  <c r="AT8" i="4"/>
  <c r="W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<sst xmlns="http://schemas.openxmlformats.org/spreadsheetml/2006/main" count="231" uniqueCount="116">
  <si>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</si>
  <si>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</si>
  <si>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</si>
  <si>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</si>
  <si>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</si>
  <si>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</si>
  <si>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</si>
  <si>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</si>
  <si>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</si>
  <si>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</si>
  <si>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</si>
  <si>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</si>
  <si>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</si>
  <si>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</si>
  <si>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</si>
  <si>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</si>
  <si>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</si>
  <si>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</si>
  <si>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</si>
  <si>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</si>
  <si>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</si>
  <si>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</si>
  <si>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</si>
  <si>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</si>
  <si>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</si>
  <si>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</si>
  <si>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</si>
  <si>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</si>
  <si>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</si>
  <si>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</si>
  <si>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</si>
  <si>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</si>
  <si>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</si>
  <si>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</si>
  <si>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</si>
  <si>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</si>
  <si>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</si>
  <si>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</si>
  <si>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</si>
  <si>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</si>
  <si>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</si>
  <si>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</si>
  <si>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</si>
  <si>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</si>
  <si>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</si>
  <si>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</si>
  <si>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</si>
  <si>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</si>
  <si>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</si>
  <si>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</si>
  <si>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</si>
  <si>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</si>
  <si>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</si>
  <si>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</si>
  <si>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</si>
  <si>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</si>
  <si>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</si>
  <si>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</si>
  <si>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</si>
  <si>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</si>
  <si>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</si>
  <si>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</si>
  <si>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</si>
  <si>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</si>
  <si>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</si>
  <si>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</si>
  <si>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</si>
  <si>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</si>
  <si>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</si>
  <si>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</si>
  <si>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</si>
  <si>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</si>
  <si>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</si>
  <si>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</si>
  <si>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</si>
  <si>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</si>
  <si>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</si>
  <si>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</si>
  <si>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</si>
  <si>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</si>
  <si>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</si>
  <si>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</si>
  <si>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</si>
  <si>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</si>
  <si>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</si>
  <si>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</si>
  <si>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</si>
  <si>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</si>
  <si>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</si>
  <si>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</si>
  <si>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</si>
  <si>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</si>
  <si>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</si>
  <si>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</si>
  <si>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</si>
  <si>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</si>
  <si>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静岡市</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</si>
  <si>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</si>
  <si>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</si>
  <si>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</si>
  <si>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</si>
  <si>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</si>
  <si>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</si>
  <si>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</si>
  <si>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</si>
  <si>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</si>
  <si>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</si>
  <si>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</si>
  <si>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</si>
  <si>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</si>
  <si>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</si>
  <si>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</si>
  <si>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</si>
  <si>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は、類似団体と比較して低い値で推移しており、耐用年数を超えた管や施設等が少ないといえる反面、今後昭和50年代以降に急速に整備した有形固定資産が耐用年数を経過する見込みであり、当該値は上昇する見込みであるため、計画的な改築等を実施する必要がある。
　②及び③についても同様に、類似団体と比較して良好な値で推移している。これはテレビカメラ調査等による状態監視保全を前提とした再構築基本計画に基づき、管渠の改善を計画的に行っていることが要因として考えられる。
　しかし今後、昭和50年代以降に急速に整備した管渠の老朽化率の増大が懸念されるため、改築事業への投資額の適正化・平準化を行い、アセットマネジメント手法の考え方に基づき、計画的かつ効率的な更新を進めていく必要がある。</t>
    <phoneticPr fontId="4"/>
  </si>
  <si>
    <t>　①は、過去５年間は100％以上となっており、黒字経営を維持している。令和５年度は人口減少の影響による下水道使用料の減収及び労務単価の上昇による委託料や新規供用開始に伴う減価償却費の増加、令和６年度は上記要因に加え、下水道管・施設に係る修繕費の増加や一般会計からの繰入金の減少などにより令和３年度から指標が低下し続けている。
　③は、類似団体と比べ良好な値を示している。令和５年度は企業債の償還年次が進み、翌年度の償還額が減少したことにより流動負債（企業債）が減少したため、指標が上昇した。一方で、令和６年度は建設改良費の増加に伴い流動資産（現金預金）が減少したことから指標が低下した。今後数年間、企業債償還額は減少傾向であり指標が上昇する要因になり得るが、建設改良事業の増減に伴い指標も変動するため、現金預金など流動資産と併せて注視する必要がある。
　④は、令和４年度に一般会計負担分の算出方法を見直したため大幅に低下したが、類似団体と比較すると依然として高水準となっている。しかし、今後は企業債の償還年次が進み、未償還残高は減少見込みであるため、指標の低下が見込まれる。
　⑤及び⑥は、類似団体と比較して普及率が低いことや、処理区域内の人口密度が低いことにより、汚水処理経費に対する下水道使用料収入が低くなっているため、⑤は類似団体の平均を下回り、⑥は平均より高い値となっている。今後も下水道使用料の減収、維持管理費の増による汚水処理費の増加が見込まれるため、処理場等の施設規模の適正化の見直しを行う必要がある。
　⑦は、過去５年間類似団体と比較して上回っているが、今後の人口減少等の社会情勢の変化に対応して、施設規模の適正化を図る必要がある。
  ⑧は、過去５年間は年々向上しているものの、類似団体と比較すると大幅に下回っている。新規供用開始区域への積極的な臨戸訪問により早期の接続につなげ、水洗化の促進に取り組んでいく必要がある。</t>
    <rPh sb="100" eb="102">
      <t>ジョウキ</t>
    </rPh>
    <rPh sb="102" eb="104">
      <t>ヨウイン</t>
    </rPh>
    <rPh sb="105" eb="106">
      <t>クワ</t>
    </rPh>
    <rPh sb="143" eb="145">
      <t>レイワ</t>
    </rPh>
    <rPh sb="146" eb="148">
      <t>ネンド</t>
    </rPh>
    <rPh sb="156" eb="157">
      <t>ツヅ</t>
    </rPh>
    <rPh sb="240" eb="242">
      <t>ジョウショウ</t>
    </rPh>
    <phoneticPr fontId="4"/>
  </si>
  <si>
    <t>　財務の健全性に係る指標は、継続して黒字経営を続けているため健全な経営であるといえるものの、人口減少等による下水道使用料収入の減や、物価高騰・労務単価の上昇による維持管理費の増、さらに今後発生が想定される南海トラフ地震等に備えるための耐震化に係る建設事業費の増が今後の懸念事項である。
　資産の健全性に係る指標は概ね良好であるが、今後、昭和50年以降に下水道全体計画区域内を急速に整備した管・施設が老朽化していくことが見込まれ、その更新需要への対応が課題となる。
　今後は、これらの課題を踏まえつつ、令和５～16年度までの「静岡市上下水道事業経営戦略（下水道編）」に基づき、下水道管や下水道施設の老朽化・減災対策などを限られた財源の中で計画的に設備投資を行い、引き続き持続可能な事業運営に努めていく。また、老朽化対策等に加え、災害時においても安全・安心な水の供給と排水ができるように上下水道一体で耐震化に取り組む「選択的線的耐震化」を加速するために、現役世代と将来世代の負担のバランスを考えた財政計画を作成し、今後の使用料改正のあり方も含めた財源確保の取組みを検討していく。</t>
    <rPh sb="316" eb="317">
      <t>ナカ</t>
    </rPh>
    <rPh sb="363" eb="366">
      <t>サイガイジ</t>
    </rPh>
    <rPh sb="371" eb="373">
      <t>アンゼン</t>
    </rPh>
    <rPh sb="374" eb="376">
      <t>アンシン</t>
    </rPh>
    <rPh sb="377" eb="378">
      <t>ミズ</t>
    </rPh>
    <rPh sb="379" eb="381">
      <t>キョウキュウ</t>
    </rPh>
    <rPh sb="382" eb="384">
      <t>ハイスイ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</si>
</sst>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0.5</c:v>
                </c:pt>
                <c:pt idx="1">
                  <c:v>0.43</c:v>
                </c:pt>
                <c:pt idx="2">
                  <c:v>0.43</c:v>
                </c:pt>
                <c:pt idx="3">
                  <c:v>0.57999999999999996</c:v>
                </c:pt>
                <c:pt idx="4">
                  <c:v>0.59</c:v>
                </c:pt>
              </c:numCache>
            </c:numRef>
          </c:val>
          <c:extLst>
            <c:ext xmlns:c16="http://schemas.microsoft.com/office/drawing/2014/chart" uri="{C3380CC4-5D6E-409C-BE32-E72D297353CC}">
              <c16:uniqueId val="{00000000-A605-4369-912B-E645280E27C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0.45</c:v>
                </c:pt>
                <c:pt idx="2">
                  <c:v>0.44</c:v>
                </c:pt>
                <c:pt idx="3">
                  <c:v>0.36</c:v>
                </c:pt>
                <c:pt idx="4">
                  <c:v>0.37</c:v>
                </c:pt>
              </c:numCache>
            </c:numRef>
          </c:val>
          <c:smooth val="0"/>
          <c:extLst>
            <c:ext xmlns:c16="http://schemas.microsoft.com/office/drawing/2014/chart" uri="{C3380CC4-5D6E-409C-BE32-E72D297353CC}">
              <c16:uniqueId val="{00000001-A605-4369-912B-E645280E27C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67.87</c:v>
                </c:pt>
                <c:pt idx="1">
                  <c:v>68.19</c:v>
                </c:pt>
                <c:pt idx="2">
                  <c:v>71.7</c:v>
                </c:pt>
                <c:pt idx="3">
                  <c:v>72.53</c:v>
                </c:pt>
                <c:pt idx="4">
                  <c:v>73.56</c:v>
                </c:pt>
              </c:numCache>
            </c:numRef>
          </c:val>
          <c:extLst>
            <c:ext xmlns:c16="http://schemas.microsoft.com/office/drawing/2014/chart" uri="{C3380CC4-5D6E-409C-BE32-E72D297353CC}">
              <c16:uniqueId val="{00000000-10BA-4112-990F-8C6E85A57CD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58.16</c:v>
                </c:pt>
                <c:pt idx="1">
                  <c:v>58.91</c:v>
                </c:pt>
                <c:pt idx="2">
                  <c:v>58.31</c:v>
                </c:pt>
                <c:pt idx="3">
                  <c:v>57.8</c:v>
                </c:pt>
                <c:pt idx="4">
                  <c:v>59.34</c:v>
                </c:pt>
              </c:numCache>
            </c:numRef>
          </c:val>
          <c:smooth val="0"/>
          <c:extLst>
            <c:ext xmlns:c16="http://schemas.microsoft.com/office/drawing/2014/chart" uri="{C3380CC4-5D6E-409C-BE32-E72D297353CC}">
              <c16:uniqueId val="{00000001-10BA-4112-990F-8C6E85A57CD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90.61</c:v>
                </c:pt>
                <c:pt idx="1">
                  <c:v>90.65</c:v>
                </c:pt>
                <c:pt idx="2">
                  <c:v>90.85</c:v>
                </c:pt>
                <c:pt idx="3">
                  <c:v>91.56</c:v>
                </c:pt>
                <c:pt idx="4">
                  <c:v>91.76</c:v>
                </c:pt>
              </c:numCache>
            </c:numRef>
          </c:val>
          <c:extLst>
            <c:ext xmlns:c16="http://schemas.microsoft.com/office/drawing/2014/chart" uri="{C3380CC4-5D6E-409C-BE32-E72D297353CC}">
              <c16:uniqueId val="{00000000-B86F-4990-8DFC-FD6CDB3CA3D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99.1</c:v>
                </c:pt>
                <c:pt idx="1">
                  <c:v>99.16</c:v>
                </c:pt>
                <c:pt idx="2">
                  <c:v>99.21</c:v>
                </c:pt>
                <c:pt idx="3">
                  <c:v>99.25</c:v>
                </c:pt>
                <c:pt idx="4">
                  <c:v>99.29</c:v>
                </c:pt>
              </c:numCache>
            </c:numRef>
          </c:val>
          <c:smooth val="0"/>
          <c:extLst>
            <c:ext xmlns:c16="http://schemas.microsoft.com/office/drawing/2014/chart" uri="{C3380CC4-5D6E-409C-BE32-E72D297353CC}">
              <c16:uniqueId val="{00000001-B86F-4990-8DFC-FD6CDB3CA3D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106.58</c:v>
                </c:pt>
                <c:pt idx="1">
                  <c:v>107.13</c:v>
                </c:pt>
                <c:pt idx="2">
                  <c:v>104.09</c:v>
                </c:pt>
                <c:pt idx="3">
                  <c:v>104.71</c:v>
                </c:pt>
                <c:pt idx="4">
                  <c:v>102.71</c:v>
                </c:pt>
              </c:numCache>
            </c:numRef>
          </c:val>
          <c:extLst>
            <c:ext xmlns:c16="http://schemas.microsoft.com/office/drawing/2014/chart" uri="{C3380CC4-5D6E-409C-BE32-E72D297353CC}">
              <c16:uniqueId val="{00000000-71C3-4666-BAAF-4FF3A73437C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105.16</c:v>
                </c:pt>
                <c:pt idx="1">
                  <c:v>106.23</c:v>
                </c:pt>
                <c:pt idx="2">
                  <c:v>104.46</c:v>
                </c:pt>
                <c:pt idx="3">
                  <c:v>104.13</c:v>
                </c:pt>
                <c:pt idx="4">
                  <c:v>103.48</c:v>
                </c:pt>
              </c:numCache>
            </c:numRef>
          </c:val>
          <c:smooth val="0"/>
          <c:extLst>
            <c:ext xmlns:c16="http://schemas.microsoft.com/office/drawing/2014/chart" uri="{C3380CC4-5D6E-409C-BE32-E72D297353CC}">
              <c16:uniqueId val="{00000001-71C3-4666-BAAF-4FF3A73437C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44.85</c:v>
                </c:pt>
                <c:pt idx="1">
                  <c:v>46.12</c:v>
                </c:pt>
                <c:pt idx="2">
                  <c:v>46.81</c:v>
                </c:pt>
                <c:pt idx="3">
                  <c:v>47.82</c:v>
                </c:pt>
                <c:pt idx="4">
                  <c:v>49.16</c:v>
                </c:pt>
              </c:numCache>
            </c:numRef>
          </c:val>
          <c:extLst>
            <c:ext xmlns:c16="http://schemas.microsoft.com/office/drawing/2014/chart" uri="{C3380CC4-5D6E-409C-BE32-E72D297353CC}">
              <c16:uniqueId val="{00000000-3760-46FB-B00D-ACE03C6938B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49.35</c:v>
                </c:pt>
                <c:pt idx="1">
                  <c:v>50.38</c:v>
                </c:pt>
                <c:pt idx="2">
                  <c:v>51.54</c:v>
                </c:pt>
                <c:pt idx="3">
                  <c:v>52.5</c:v>
                </c:pt>
                <c:pt idx="4">
                  <c:v>53.36</c:v>
                </c:pt>
              </c:numCache>
            </c:numRef>
          </c:val>
          <c:smooth val="0"/>
          <c:extLst>
            <c:ext xmlns:c16="http://schemas.microsoft.com/office/drawing/2014/chart" uri="{C3380CC4-5D6E-409C-BE32-E72D297353CC}">
              <c16:uniqueId val="{00000001-3760-46FB-B00D-ACE03C6938B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7.61</c:v>
                </c:pt>
                <c:pt idx="1">
                  <c:v>7.84</c:v>
                </c:pt>
                <c:pt idx="2">
                  <c:v>7.98</c:v>
                </c:pt>
                <c:pt idx="3">
                  <c:v>8.3000000000000007</c:v>
                </c:pt>
                <c:pt idx="4">
                  <c:v>7.99</c:v>
                </c:pt>
              </c:numCache>
            </c:numRef>
          </c:val>
          <c:extLst>
            <c:ext xmlns:c16="http://schemas.microsoft.com/office/drawing/2014/chart" uri="{C3380CC4-5D6E-409C-BE32-E72D297353CC}">
              <c16:uniqueId val="{00000000-904C-4C41-A951-A1C46F228FB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12.06</c:v>
                </c:pt>
                <c:pt idx="1">
                  <c:v>13.41</c:v>
                </c:pt>
                <c:pt idx="2">
                  <c:v>15.06</c:v>
                </c:pt>
                <c:pt idx="3">
                  <c:v>16.87</c:v>
                </c:pt>
                <c:pt idx="4">
                  <c:v>18.739999999999998</c:v>
                </c:pt>
              </c:numCache>
            </c:numRef>
          </c:val>
          <c:smooth val="0"/>
          <c:extLst>
            <c:ext xmlns:c16="http://schemas.microsoft.com/office/drawing/2014/chart" uri="{C3380CC4-5D6E-409C-BE32-E72D297353CC}">
              <c16:uniqueId val="{00000001-904C-4C41-A951-A1C46F228FB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77-4981-881A-BC962D34AF8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0.15</c:v>
                </c:pt>
              </c:numCache>
            </c:numRef>
          </c:val>
          <c:smooth val="0"/>
          <c:extLst>
            <c:ext xmlns:c16="http://schemas.microsoft.com/office/drawing/2014/chart" uri="{C3380CC4-5D6E-409C-BE32-E72D297353CC}">
              <c16:uniqueId val="{00000001-3E77-4981-881A-BC962D34AF8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113.35</c:v>
                </c:pt>
                <c:pt idx="1">
                  <c:v>105.47</c:v>
                </c:pt>
                <c:pt idx="2">
                  <c:v>93.59</c:v>
                </c:pt>
                <c:pt idx="3">
                  <c:v>94.34</c:v>
                </c:pt>
                <c:pt idx="4">
                  <c:v>82.63</c:v>
                </c:pt>
              </c:numCache>
            </c:numRef>
          </c:val>
          <c:extLst>
            <c:ext xmlns:c16="http://schemas.microsoft.com/office/drawing/2014/chart" uri="{C3380CC4-5D6E-409C-BE32-E72D297353CC}">
              <c16:uniqueId val="{00000000-1792-4AA3-A992-A82880027E2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71.39</c:v>
                </c:pt>
                <c:pt idx="1">
                  <c:v>74.09</c:v>
                </c:pt>
                <c:pt idx="2">
                  <c:v>71.900000000000006</c:v>
                </c:pt>
                <c:pt idx="3">
                  <c:v>73.75</c:v>
                </c:pt>
                <c:pt idx="4">
                  <c:v>77.47</c:v>
                </c:pt>
              </c:numCache>
            </c:numRef>
          </c:val>
          <c:smooth val="0"/>
          <c:extLst>
            <c:ext xmlns:c16="http://schemas.microsoft.com/office/drawing/2014/chart" uri="{C3380CC4-5D6E-409C-BE32-E72D297353CC}">
              <c16:uniqueId val="{00000001-1792-4AA3-A992-A82880027E2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1437.27</c:v>
                </c:pt>
                <c:pt idx="1">
                  <c:v>1432.46</c:v>
                </c:pt>
                <c:pt idx="2">
                  <c:v>746.35</c:v>
                </c:pt>
                <c:pt idx="3">
                  <c:v>658.6</c:v>
                </c:pt>
                <c:pt idx="4">
                  <c:v>603.95000000000005</c:v>
                </c:pt>
              </c:numCache>
            </c:numRef>
          </c:val>
          <c:extLst>
            <c:ext xmlns:c16="http://schemas.microsoft.com/office/drawing/2014/chart" uri="{C3380CC4-5D6E-409C-BE32-E72D297353CC}">
              <c16:uniqueId val="{00000000-0CD2-4B27-A6C5-0EAD4A4DA99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551.04</c:v>
                </c:pt>
                <c:pt idx="1">
                  <c:v>523.58000000000004</c:v>
                </c:pt>
                <c:pt idx="2">
                  <c:v>508.99</c:v>
                </c:pt>
                <c:pt idx="3">
                  <c:v>497.17</c:v>
                </c:pt>
                <c:pt idx="4">
                  <c:v>479.62</c:v>
                </c:pt>
              </c:numCache>
            </c:numRef>
          </c:val>
          <c:smooth val="0"/>
          <c:extLst>
            <c:ext xmlns:c16="http://schemas.microsoft.com/office/drawing/2014/chart" uri="{C3380CC4-5D6E-409C-BE32-E72D297353CC}">
              <c16:uniqueId val="{00000001-0CD2-4B27-A6C5-0EAD4A4DA99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99.99</c:v>
                </c:pt>
                <c:pt idx="1">
                  <c:v>99.7</c:v>
                </c:pt>
                <c:pt idx="2">
                  <c:v>99.99</c:v>
                </c:pt>
                <c:pt idx="3">
                  <c:v>99.99</c:v>
                </c:pt>
                <c:pt idx="4">
                  <c:v>100</c:v>
                </c:pt>
              </c:numCache>
            </c:numRef>
          </c:val>
          <c:extLst>
            <c:ext xmlns:c16="http://schemas.microsoft.com/office/drawing/2014/chart" uri="{C3380CC4-5D6E-409C-BE32-E72D297353CC}">
              <c16:uniqueId val="{00000000-B7EF-45E9-8D32-02DE98C9156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105.67</c:v>
                </c:pt>
                <c:pt idx="1">
                  <c:v>105.37</c:v>
                </c:pt>
                <c:pt idx="2">
                  <c:v>99.93</c:v>
                </c:pt>
                <c:pt idx="3">
                  <c:v>100.14</c:v>
                </c:pt>
                <c:pt idx="4">
                  <c:v>100.02</c:v>
                </c:pt>
              </c:numCache>
            </c:numRef>
          </c:val>
          <c:smooth val="0"/>
          <c:extLst>
            <c:ext xmlns:c16="http://schemas.microsoft.com/office/drawing/2014/chart" uri="{C3380CC4-5D6E-409C-BE32-E72D297353CC}">
              <c16:uniqueId val="{00000001-B7EF-45E9-8D32-02DE98C9156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149.24</c:v>
                </c:pt>
                <c:pt idx="1">
                  <c:v>149.83000000000001</c:v>
                </c:pt>
                <c:pt idx="2">
                  <c:v>150.02000000000001</c:v>
                </c:pt>
                <c:pt idx="3">
                  <c:v>150.55000000000001</c:v>
                </c:pt>
                <c:pt idx="4">
                  <c:v>150.94999999999999</c:v>
                </c:pt>
              </c:numCache>
            </c:numRef>
          </c:val>
          <c:extLst>
            <c:ext xmlns:c16="http://schemas.microsoft.com/office/drawing/2014/chart" uri="{C3380CC4-5D6E-409C-BE32-E72D297353CC}">
              <c16:uniqueId val="{00000000-4A8A-48E5-98F8-AC2EF9E902F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118.72</c:v>
                </c:pt>
                <c:pt idx="1">
                  <c:v>120.5</c:v>
                </c:pt>
                <c:pt idx="2">
                  <c:v>127.3</c:v>
                </c:pt>
                <c:pt idx="3">
                  <c:v>126.99</c:v>
                </c:pt>
                <c:pt idx="4">
                  <c:v>130.54</c:v>
                </c:pt>
              </c:numCache>
            </c:numRef>
          </c:val>
          <c:smooth val="0"/>
          <c:extLst>
            <c:ext xmlns:c16="http://schemas.microsoft.com/office/drawing/2014/chart" uri="{C3380CC4-5D6E-409C-BE32-E72D297353CC}">
              <c16:uniqueId val="{00000001-4A8A-48E5-98F8-AC2EF9E902F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R1" zoomScale="93" zoomScaleNormal="10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静岡県　静岡市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政令市等</v>
      </c>
      <c r="X8" s="64"/>
      <c r="Y8" s="64"/>
      <c r="Z8" s="64"/>
      <c r="AA8" s="64"/>
      <c r="AB8" s="64"/>
      <c r="AC8" s="64"/>
      <c r="AD8" s="65" t="str">
        <f>データ!$M$6</f>
        <v>自治体職員</v>
      </c>
      <c r="AE8" s="65"/>
      <c r="AF8" s="65"/>
      <c r="AG8" s="65"/>
      <c r="AH8" s="65"/>
      <c r="AI8" s="65"/>
      <c r="AJ8" s="65"/>
      <c r="AK8" s="3"/>
      <c r="AL8" s="44">
        <f>データ!S6</f>
        <v>672775</v>
      </c>
      <c r="AM8" s="44"/>
      <c r="AN8" s="44"/>
      <c r="AO8" s="44"/>
      <c r="AP8" s="44"/>
      <c r="AQ8" s="44"/>
      <c r="AR8" s="44"/>
      <c r="AS8" s="44"/>
      <c r="AT8" s="45">
        <f>データ!T6</f>
        <v>1411.93</v>
      </c>
      <c r="AU8" s="45"/>
      <c r="AV8" s="45"/>
      <c r="AW8" s="45"/>
      <c r="AX8" s="45"/>
      <c r="AY8" s="45"/>
      <c r="AZ8" s="45"/>
      <c r="BA8" s="45"/>
      <c r="BB8" s="45">
        <f>データ!U6</f>
        <v>476.49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61.45</v>
      </c>
      <c r="J10" s="45"/>
      <c r="K10" s="45"/>
      <c r="L10" s="45"/>
      <c r="M10" s="45"/>
      <c r="N10" s="45"/>
      <c r="O10" s="45"/>
      <c r="P10" s="45">
        <f>データ!P6</f>
        <v>88.55</v>
      </c>
      <c r="Q10" s="45"/>
      <c r="R10" s="45"/>
      <c r="S10" s="45"/>
      <c r="T10" s="45"/>
      <c r="U10" s="45"/>
      <c r="V10" s="45"/>
      <c r="W10" s="45">
        <f>データ!Q6</f>
        <v>47.25</v>
      </c>
      <c r="X10" s="45"/>
      <c r="Y10" s="45"/>
      <c r="Z10" s="45"/>
      <c r="AA10" s="45"/>
      <c r="AB10" s="45"/>
      <c r="AC10" s="45"/>
      <c r="AD10" s="44">
        <f>データ!R6</f>
        <v>2777</v>
      </c>
      <c r="AE10" s="44"/>
      <c r="AF10" s="44"/>
      <c r="AG10" s="44"/>
      <c r="AH10" s="44"/>
      <c r="AI10" s="44"/>
      <c r="AJ10" s="44"/>
      <c r="AK10" s="2"/>
      <c r="AL10" s="44">
        <f>データ!V6</f>
        <v>593487</v>
      </c>
      <c r="AM10" s="44"/>
      <c r="AN10" s="44"/>
      <c r="AO10" s="44"/>
      <c r="AP10" s="44"/>
      <c r="AQ10" s="44"/>
      <c r="AR10" s="44"/>
      <c r="AS10" s="44"/>
      <c r="AT10" s="45">
        <f>データ!W6</f>
        <v>90.5</v>
      </c>
      <c r="AU10" s="45"/>
      <c r="AV10" s="45"/>
      <c r="AW10" s="45"/>
      <c r="AX10" s="45"/>
      <c r="AY10" s="45"/>
      <c r="AZ10" s="45"/>
      <c r="BA10" s="45"/>
      <c r="BB10" s="45">
        <f>データ!X6</f>
        <v>6557.87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Zte4sTsO7HCyfjIOLtc8YIhWqymBRPYJWznvHQwq2dnv9C4Vmpc2v4NuO51MYq1tKnryg2HACNREckfU/15AlQ==" saltValue="j+qRztE4+YJT6vltOzh3Q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221007</v>
      </c>
      <c r="D6" s="19">
        <f t="shared" si="3"/>
        <v>46</v>
      </c>
      <c r="E6" s="19">
        <f t="shared" si="3"/>
        <v>17</v>
      </c>
      <c r="F6" s="19">
        <f t="shared" si="3"/>
        <v>1</v>
      </c>
      <c r="G6" s="19">
        <f t="shared" si="3"/>
        <v>0</v>
      </c>
      <c r="H6" s="19" t="str">
        <f t="shared" si="3"/>
        <v>静岡県　静岡市</v>
      </c>
      <c r="I6" s="19" t="str">
        <f t="shared" si="3"/>
        <v>法適用</v>
      </c>
      <c r="J6" s="19" t="str">
        <f t="shared" si="3"/>
        <v>下水道事業</v>
      </c>
      <c r="K6" s="19" t="str">
        <f t="shared" si="3"/>
        <v>公共下水道</v>
      </c>
      <c r="L6" s="19" t="str">
        <f t="shared" si="3"/>
        <v>政令市等</v>
      </c>
      <c r="M6" s="19" t="str">
        <f t="shared" si="3"/>
        <v>自治体職員</v>
      </c>
      <c r="N6" s="20" t="str">
        <f t="shared" si="3"/>
        <v>-</v>
      </c>
      <c r="O6" s="20">
        <f t="shared" si="3"/>
        <v>61.45</v>
      </c>
      <c r="P6" s="20">
        <f t="shared" si="3"/>
        <v>88.55</v>
      </c>
      <c r="Q6" s="20">
        <f t="shared" si="3"/>
        <v>47.25</v>
      </c>
      <c r="R6" s="20">
        <f t="shared" si="3"/>
        <v>2777</v>
      </c>
      <c r="S6" s="20">
        <f t="shared" si="3"/>
        <v>672775</v>
      </c>
      <c r="T6" s="20">
        <f t="shared" si="3"/>
        <v>1411.93</v>
      </c>
      <c r="U6" s="20">
        <f t="shared" si="3"/>
        <v>476.49</v>
      </c>
      <c r="V6" s="20">
        <f t="shared" si="3"/>
        <v>593487</v>
      </c>
      <c r="W6" s="20">
        <f t="shared" si="3"/>
        <v>90.5</v>
      </c>
      <c r="X6" s="20">
        <f t="shared" si="3"/>
        <v>6557.87</v>
      </c>
      <c r="Y6" s="21">
        <f>IF(Y7="",NA(),Y7)</f>
        <v>106.58</v>
      </c>
      <c r="Z6" s="21">
        <f t="shared" ref="Z6:AH6" si="4">IF(Z7="",NA(),Z7)</f>
        <v>107.13</v>
      </c>
      <c r="AA6" s="21">
        <f t="shared" si="4"/>
        <v>104.09</v>
      </c>
      <c r="AB6" s="21">
        <f t="shared" si="4"/>
        <v>104.71</v>
      </c>
      <c r="AC6" s="21">
        <f t="shared" si="4"/>
        <v>102.71</v>
      </c>
      <c r="AD6" s="21">
        <f t="shared" si="4"/>
        <v>105.16</v>
      </c>
      <c r="AE6" s="21">
        <f t="shared" si="4"/>
        <v>106.23</v>
      </c>
      <c r="AF6" s="21">
        <f t="shared" si="4"/>
        <v>104.46</v>
      </c>
      <c r="AG6" s="21">
        <f t="shared" si="4"/>
        <v>104.13</v>
      </c>
      <c r="AH6" s="21">
        <f t="shared" si="4"/>
        <v>103.48</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0.15</v>
      </c>
      <c r="AT6" s="20" t="str">
        <f>IF(AT7="","",IF(AT7="-","【-】","【"&amp;SUBSTITUTE(TEXT(AT7,"#,##0.00"),"-","△")&amp;"】"))</f>
        <v>【3.12】</v>
      </c>
      <c r="AU6" s="21">
        <f>IF(AU7="",NA(),AU7)</f>
        <v>113.35</v>
      </c>
      <c r="AV6" s="21">
        <f t="shared" ref="AV6:BD6" si="6">IF(AV7="",NA(),AV7)</f>
        <v>105.47</v>
      </c>
      <c r="AW6" s="21">
        <f t="shared" si="6"/>
        <v>93.59</v>
      </c>
      <c r="AX6" s="21">
        <f t="shared" si="6"/>
        <v>94.34</v>
      </c>
      <c r="AY6" s="21">
        <f t="shared" si="6"/>
        <v>82.63</v>
      </c>
      <c r="AZ6" s="21">
        <f t="shared" si="6"/>
        <v>71.39</v>
      </c>
      <c r="BA6" s="21">
        <f t="shared" si="6"/>
        <v>74.09</v>
      </c>
      <c r="BB6" s="21">
        <f t="shared" si="6"/>
        <v>71.900000000000006</v>
      </c>
      <c r="BC6" s="21">
        <f t="shared" si="6"/>
        <v>73.75</v>
      </c>
      <c r="BD6" s="21">
        <f t="shared" si="6"/>
        <v>77.47</v>
      </c>
      <c r="BE6" s="20" t="str">
        <f>IF(BE7="","",IF(BE7="-","【-】","【"&amp;SUBSTITUTE(TEXT(BE7,"#,##0.00"),"-","△")&amp;"】"))</f>
        <v>【82.75】</v>
      </c>
      <c r="BF6" s="21">
        <f>IF(BF7="",NA(),BF7)</f>
        <v>1437.27</v>
      </c>
      <c r="BG6" s="21">
        <f t="shared" ref="BG6:BO6" si="7">IF(BG7="",NA(),BG7)</f>
        <v>1432.46</v>
      </c>
      <c r="BH6" s="21">
        <f t="shared" si="7"/>
        <v>746.35</v>
      </c>
      <c r="BI6" s="21">
        <f t="shared" si="7"/>
        <v>658.6</v>
      </c>
      <c r="BJ6" s="21">
        <f t="shared" si="7"/>
        <v>603.95000000000005</v>
      </c>
      <c r="BK6" s="21">
        <f t="shared" si="7"/>
        <v>551.04</v>
      </c>
      <c r="BL6" s="21">
        <f t="shared" si="7"/>
        <v>523.58000000000004</v>
      </c>
      <c r="BM6" s="21">
        <f t="shared" si="7"/>
        <v>508.99</v>
      </c>
      <c r="BN6" s="21">
        <f t="shared" si="7"/>
        <v>497.17</v>
      </c>
      <c r="BO6" s="21">
        <f t="shared" si="7"/>
        <v>479.62</v>
      </c>
      <c r="BP6" s="20" t="str">
        <f>IF(BP7="","",IF(BP7="-","【-】","【"&amp;SUBSTITUTE(TEXT(BP7,"#,##0.00"),"-","△")&amp;"】"))</f>
        <v>【602.56】</v>
      </c>
      <c r="BQ6" s="21">
        <f>IF(BQ7="",NA(),BQ7)</f>
        <v>99.99</v>
      </c>
      <c r="BR6" s="21">
        <f t="shared" ref="BR6:BZ6" si="8">IF(BR7="",NA(),BR7)</f>
        <v>99.7</v>
      </c>
      <c r="BS6" s="21">
        <f t="shared" si="8"/>
        <v>99.99</v>
      </c>
      <c r="BT6" s="21">
        <f t="shared" si="8"/>
        <v>99.99</v>
      </c>
      <c r="BU6" s="21">
        <f t="shared" si="8"/>
        <v>100</v>
      </c>
      <c r="BV6" s="21">
        <f t="shared" si="8"/>
        <v>105.67</v>
      </c>
      <c r="BW6" s="21">
        <f t="shared" si="8"/>
        <v>105.37</v>
      </c>
      <c r="BX6" s="21">
        <f t="shared" si="8"/>
        <v>99.93</v>
      </c>
      <c r="BY6" s="21">
        <f t="shared" si="8"/>
        <v>100.14</v>
      </c>
      <c r="BZ6" s="21">
        <f t="shared" si="8"/>
        <v>100.02</v>
      </c>
      <c r="CA6" s="20" t="str">
        <f>IF(CA7="","",IF(CA7="-","【-】","【"&amp;SUBSTITUTE(TEXT(CA7,"#,##0.00"),"-","△")&amp;"】"))</f>
        <v>【97.94】</v>
      </c>
      <c r="CB6" s="21">
        <f>IF(CB7="",NA(),CB7)</f>
        <v>149.24</v>
      </c>
      <c r="CC6" s="21">
        <f t="shared" ref="CC6:CK6" si="9">IF(CC7="",NA(),CC7)</f>
        <v>149.83000000000001</v>
      </c>
      <c r="CD6" s="21">
        <f t="shared" si="9"/>
        <v>150.02000000000001</v>
      </c>
      <c r="CE6" s="21">
        <f t="shared" si="9"/>
        <v>150.55000000000001</v>
      </c>
      <c r="CF6" s="21">
        <f t="shared" si="9"/>
        <v>150.94999999999999</v>
      </c>
      <c r="CG6" s="21">
        <f t="shared" si="9"/>
        <v>118.72</v>
      </c>
      <c r="CH6" s="21">
        <f t="shared" si="9"/>
        <v>120.5</v>
      </c>
      <c r="CI6" s="21">
        <f t="shared" si="9"/>
        <v>127.3</v>
      </c>
      <c r="CJ6" s="21">
        <f t="shared" si="9"/>
        <v>126.99</v>
      </c>
      <c r="CK6" s="21">
        <f t="shared" si="9"/>
        <v>130.54</v>
      </c>
      <c r="CL6" s="20" t="str">
        <f>IF(CL7="","",IF(CL7="-","【-】","【"&amp;SUBSTITUTE(TEXT(CL7,"#,##0.00"),"-","△")&amp;"】"))</f>
        <v>【140.98】</v>
      </c>
      <c r="CM6" s="21">
        <f>IF(CM7="",NA(),CM7)</f>
        <v>67.87</v>
      </c>
      <c r="CN6" s="21">
        <f t="shared" ref="CN6:CV6" si="10">IF(CN7="",NA(),CN7)</f>
        <v>68.19</v>
      </c>
      <c r="CO6" s="21">
        <f t="shared" si="10"/>
        <v>71.7</v>
      </c>
      <c r="CP6" s="21">
        <f t="shared" si="10"/>
        <v>72.53</v>
      </c>
      <c r="CQ6" s="21">
        <f t="shared" si="10"/>
        <v>73.56</v>
      </c>
      <c r="CR6" s="21">
        <f t="shared" si="10"/>
        <v>58.16</v>
      </c>
      <c r="CS6" s="21">
        <f t="shared" si="10"/>
        <v>58.91</v>
      </c>
      <c r="CT6" s="21">
        <f t="shared" si="10"/>
        <v>58.31</v>
      </c>
      <c r="CU6" s="21">
        <f t="shared" si="10"/>
        <v>57.8</v>
      </c>
      <c r="CV6" s="21">
        <f t="shared" si="10"/>
        <v>59.34</v>
      </c>
      <c r="CW6" s="20" t="str">
        <f>IF(CW7="","",IF(CW7="-","【-】","【"&amp;SUBSTITUTE(TEXT(CW7,"#,##0.00"),"-","△")&amp;"】"))</f>
        <v>【60.13】</v>
      </c>
      <c r="CX6" s="21">
        <f>IF(CX7="",NA(),CX7)</f>
        <v>90.61</v>
      </c>
      <c r="CY6" s="21">
        <f t="shared" ref="CY6:DG6" si="11">IF(CY7="",NA(),CY7)</f>
        <v>90.65</v>
      </c>
      <c r="CZ6" s="21">
        <f t="shared" si="11"/>
        <v>90.85</v>
      </c>
      <c r="DA6" s="21">
        <f t="shared" si="11"/>
        <v>91.56</v>
      </c>
      <c r="DB6" s="21">
        <f t="shared" si="11"/>
        <v>91.76</v>
      </c>
      <c r="DC6" s="21">
        <f t="shared" si="11"/>
        <v>99.1</v>
      </c>
      <c r="DD6" s="21">
        <f t="shared" si="11"/>
        <v>99.16</v>
      </c>
      <c r="DE6" s="21">
        <f t="shared" si="11"/>
        <v>99.21</v>
      </c>
      <c r="DF6" s="21">
        <f t="shared" si="11"/>
        <v>99.25</v>
      </c>
      <c r="DG6" s="21">
        <f t="shared" si="11"/>
        <v>99.29</v>
      </c>
      <c r="DH6" s="20" t="str">
        <f>IF(DH7="","",IF(DH7="-","【-】","【"&amp;SUBSTITUTE(TEXT(DH7,"#,##0.00"),"-","△")&amp;"】"))</f>
        <v>【96.00】</v>
      </c>
      <c r="DI6" s="21">
        <f>IF(DI7="",NA(),DI7)</f>
        <v>44.85</v>
      </c>
      <c r="DJ6" s="21">
        <f t="shared" ref="DJ6:DR6" si="12">IF(DJ7="",NA(),DJ7)</f>
        <v>46.12</v>
      </c>
      <c r="DK6" s="21">
        <f t="shared" si="12"/>
        <v>46.81</v>
      </c>
      <c r="DL6" s="21">
        <f t="shared" si="12"/>
        <v>47.82</v>
      </c>
      <c r="DM6" s="21">
        <f t="shared" si="12"/>
        <v>49.16</v>
      </c>
      <c r="DN6" s="21">
        <f t="shared" si="12"/>
        <v>49.35</v>
      </c>
      <c r="DO6" s="21">
        <f t="shared" si="12"/>
        <v>50.38</v>
      </c>
      <c r="DP6" s="21">
        <f t="shared" si="12"/>
        <v>51.54</v>
      </c>
      <c r="DQ6" s="21">
        <f t="shared" si="12"/>
        <v>52.5</v>
      </c>
      <c r="DR6" s="21">
        <f t="shared" si="12"/>
        <v>53.36</v>
      </c>
      <c r="DS6" s="20" t="str">
        <f>IF(DS7="","",IF(DS7="-","【-】","【"&amp;SUBSTITUTE(TEXT(DS7,"#,##0.00"),"-","△")&amp;"】"))</f>
        <v>【42.20】</v>
      </c>
      <c r="DT6" s="21">
        <f>IF(DT7="",NA(),DT7)</f>
        <v>7.61</v>
      </c>
      <c r="DU6" s="21">
        <f t="shared" ref="DU6:EC6" si="13">IF(DU7="",NA(),DU7)</f>
        <v>7.84</v>
      </c>
      <c r="DV6" s="21">
        <f t="shared" si="13"/>
        <v>7.98</v>
      </c>
      <c r="DW6" s="21">
        <f t="shared" si="13"/>
        <v>8.3000000000000007</v>
      </c>
      <c r="DX6" s="21">
        <f t="shared" si="13"/>
        <v>7.99</v>
      </c>
      <c r="DY6" s="21">
        <f t="shared" si="13"/>
        <v>12.06</v>
      </c>
      <c r="DZ6" s="21">
        <f t="shared" si="13"/>
        <v>13.41</v>
      </c>
      <c r="EA6" s="21">
        <f t="shared" si="13"/>
        <v>15.06</v>
      </c>
      <c r="EB6" s="21">
        <f t="shared" si="13"/>
        <v>16.87</v>
      </c>
      <c r="EC6" s="21">
        <f t="shared" si="13"/>
        <v>18.739999999999998</v>
      </c>
      <c r="ED6" s="20" t="str">
        <f>IF(ED7="","",IF(ED7="-","【-】","【"&amp;SUBSTITUTE(TEXT(ED7,"#,##0.00"),"-","△")&amp;"】"))</f>
        <v>【9.46】</v>
      </c>
      <c r="EE6" s="21">
        <f>IF(EE7="",NA(),EE7)</f>
        <v>0.5</v>
      </c>
      <c r="EF6" s="21">
        <f t="shared" ref="EF6:EN6" si="14">IF(EF7="",NA(),EF7)</f>
        <v>0.43</v>
      </c>
      <c r="EG6" s="21">
        <f t="shared" si="14"/>
        <v>0.43</v>
      </c>
      <c r="EH6" s="21">
        <f t="shared" si="14"/>
        <v>0.57999999999999996</v>
      </c>
      <c r="EI6" s="21">
        <f t="shared" si="14"/>
        <v>0.59</v>
      </c>
      <c r="EJ6" s="21">
        <f t="shared" si="14"/>
        <v>0.41</v>
      </c>
      <c r="EK6" s="21">
        <f t="shared" si="14"/>
        <v>0.45</v>
      </c>
      <c r="EL6" s="21">
        <f t="shared" si="14"/>
        <v>0.44</v>
      </c>
      <c r="EM6" s="21">
        <f t="shared" si="14"/>
        <v>0.36</v>
      </c>
      <c r="EN6" s="21">
        <f t="shared" si="14"/>
        <v>0.37</v>
      </c>
      <c r="EO6" s="20" t="str">
        <f>IF(EO7="","",IF(EO7="-","【-】","【"&amp;SUBSTITUTE(TEXT(EO7,"#,##0.00"),"-","△")&amp;"】"))</f>
        <v>【0.19】</v>
      </c>
    </row>
    <row r="7" spans="1:148" s="22" customFormat="1" x14ac:dyDescent="0.2">
      <c r="A7" s="14"/>
      <c r="B7" s="23">
        <v>2024</v>
      </c>
      <c r="C7" s="23">
        <v>221007</v>
      </c>
      <c r="D7" s="23">
        <v>46</v>
      </c>
      <c r="E7" s="23">
        <v>17</v>
      </c>
      <c r="F7" s="23">
        <v>1</v>
      </c>
      <c r="G7" s="23">
        <v>0</v>
      </c>
      <c r="H7" s="23" t="s">
        <v>96</v>
      </c>
      <c r="I7" s="23" t="s">
        <v>97</v>
      </c>
      <c r="J7" s="23" t="s">
        <v>98</v>
      </c>
      <c r="K7" s="23" t="s">
        <v>99</v>
      </c>
      <c r="L7" s="23" t="s">
        <v>100</v>
      </c>
      <c r="M7" s="23" t="s">
        <v>101</v>
      </c>
      <c r="N7" s="24" t="s">
        <v>102</v>
      </c>
      <c r="O7" s="24">
        <v>61.45</v>
      </c>
      <c r="P7" s="24">
        <v>88.55</v>
      </c>
      <c r="Q7" s="24">
        <v>47.25</v>
      </c>
      <c r="R7" s="24">
        <v>2777</v>
      </c>
      <c r="S7" s="24">
        <v>672775</v>
      </c>
      <c r="T7" s="24">
        <v>1411.93</v>
      </c>
      <c r="U7" s="24">
        <v>476.49</v>
      </c>
      <c r="V7" s="24">
        <v>593487</v>
      </c>
      <c r="W7" s="24">
        <v>90.5</v>
      </c>
      <c r="X7" s="24">
        <v>6557.87</v>
      </c>
      <c r="Y7" s="24">
        <v>106.58</v>
      </c>
      <c r="Z7" s="24">
        <v>107.13</v>
      </c>
      <c r="AA7" s="24">
        <v>104.09</v>
      </c>
      <c r="AB7" s="24">
        <v>104.71</v>
      </c>
      <c r="AC7" s="24">
        <v>102.71</v>
      </c>
      <c r="AD7" s="24">
        <v>105.16</v>
      </c>
      <c r="AE7" s="24">
        <v>106.23</v>
      </c>
      <c r="AF7" s="24">
        <v>104.46</v>
      </c>
      <c r="AG7" s="24">
        <v>104.13</v>
      </c>
      <c r="AH7" s="24">
        <v>103.48</v>
      </c>
      <c r="AI7" s="24">
        <v>105.36</v>
      </c>
      <c r="AJ7" s="24">
        <v>0</v>
      </c>
      <c r="AK7" s="24">
        <v>0</v>
      </c>
      <c r="AL7" s="24">
        <v>0</v>
      </c>
      <c r="AM7" s="24">
        <v>0</v>
      </c>
      <c r="AN7" s="24">
        <v>0</v>
      </c>
      <c r="AO7" s="24">
        <v>0</v>
      </c>
      <c r="AP7" s="24">
        <v>0</v>
      </c>
      <c r="AQ7" s="24">
        <v>0</v>
      </c>
      <c r="AR7" s="24">
        <v>0</v>
      </c>
      <c r="AS7" s="24">
        <v>0.15</v>
      </c>
      <c r="AT7" s="24">
        <v>3.12</v>
      </c>
      <c r="AU7" s="24">
        <v>113.35</v>
      </c>
      <c r="AV7" s="24">
        <v>105.47</v>
      </c>
      <c r="AW7" s="24">
        <v>93.59</v>
      </c>
      <c r="AX7" s="24">
        <v>94.34</v>
      </c>
      <c r="AY7" s="24">
        <v>82.63</v>
      </c>
      <c r="AZ7" s="24">
        <v>71.39</v>
      </c>
      <c r="BA7" s="24">
        <v>74.09</v>
      </c>
      <c r="BB7" s="24">
        <v>71.900000000000006</v>
      </c>
      <c r="BC7" s="24">
        <v>73.75</v>
      </c>
      <c r="BD7" s="24">
        <v>77.47</v>
      </c>
      <c r="BE7" s="24">
        <v>82.75</v>
      </c>
      <c r="BF7" s="24">
        <v>1437.27</v>
      </c>
      <c r="BG7" s="24">
        <v>1432.46</v>
      </c>
      <c r="BH7" s="24">
        <v>746.35</v>
      </c>
      <c r="BI7" s="24">
        <v>658.6</v>
      </c>
      <c r="BJ7" s="24">
        <v>603.95000000000005</v>
      </c>
      <c r="BK7" s="24">
        <v>551.04</v>
      </c>
      <c r="BL7" s="24">
        <v>523.58000000000004</v>
      </c>
      <c r="BM7" s="24">
        <v>508.99</v>
      </c>
      <c r="BN7" s="24">
        <v>497.17</v>
      </c>
      <c r="BO7" s="24">
        <v>479.62</v>
      </c>
      <c r="BP7" s="24">
        <v>602.55999999999995</v>
      </c>
      <c r="BQ7" s="24">
        <v>99.99</v>
      </c>
      <c r="BR7" s="24">
        <v>99.7</v>
      </c>
      <c r="BS7" s="24">
        <v>99.99</v>
      </c>
      <c r="BT7" s="24">
        <v>99.99</v>
      </c>
      <c r="BU7" s="24">
        <v>100</v>
      </c>
      <c r="BV7" s="24">
        <v>105.67</v>
      </c>
      <c r="BW7" s="24">
        <v>105.37</v>
      </c>
      <c r="BX7" s="24">
        <v>99.93</v>
      </c>
      <c r="BY7" s="24">
        <v>100.14</v>
      </c>
      <c r="BZ7" s="24">
        <v>100.02</v>
      </c>
      <c r="CA7" s="24">
        <v>97.94</v>
      </c>
      <c r="CB7" s="24">
        <v>149.24</v>
      </c>
      <c r="CC7" s="24">
        <v>149.83000000000001</v>
      </c>
      <c r="CD7" s="24">
        <v>150.02000000000001</v>
      </c>
      <c r="CE7" s="24">
        <v>150.55000000000001</v>
      </c>
      <c r="CF7" s="24">
        <v>150.94999999999999</v>
      </c>
      <c r="CG7" s="24">
        <v>118.72</v>
      </c>
      <c r="CH7" s="24">
        <v>120.5</v>
      </c>
      <c r="CI7" s="24">
        <v>127.3</v>
      </c>
      <c r="CJ7" s="24">
        <v>126.99</v>
      </c>
      <c r="CK7" s="24">
        <v>130.54</v>
      </c>
      <c r="CL7" s="24">
        <v>140.97999999999999</v>
      </c>
      <c r="CM7" s="24">
        <v>67.87</v>
      </c>
      <c r="CN7" s="24">
        <v>68.19</v>
      </c>
      <c r="CO7" s="24">
        <v>71.7</v>
      </c>
      <c r="CP7" s="24">
        <v>72.53</v>
      </c>
      <c r="CQ7" s="24">
        <v>73.56</v>
      </c>
      <c r="CR7" s="24">
        <v>58.16</v>
      </c>
      <c r="CS7" s="24">
        <v>58.91</v>
      </c>
      <c r="CT7" s="24">
        <v>58.31</v>
      </c>
      <c r="CU7" s="24">
        <v>57.8</v>
      </c>
      <c r="CV7" s="24">
        <v>59.34</v>
      </c>
      <c r="CW7" s="24">
        <v>60.13</v>
      </c>
      <c r="CX7" s="24">
        <v>90.61</v>
      </c>
      <c r="CY7" s="24">
        <v>90.65</v>
      </c>
      <c r="CZ7" s="24">
        <v>90.85</v>
      </c>
      <c r="DA7" s="24">
        <v>91.56</v>
      </c>
      <c r="DB7" s="24">
        <v>91.76</v>
      </c>
      <c r="DC7" s="24">
        <v>99.1</v>
      </c>
      <c r="DD7" s="24">
        <v>99.16</v>
      </c>
      <c r="DE7" s="24">
        <v>99.21</v>
      </c>
      <c r="DF7" s="24">
        <v>99.25</v>
      </c>
      <c r="DG7" s="24">
        <v>99.29</v>
      </c>
      <c r="DH7" s="24">
        <v>96</v>
      </c>
      <c r="DI7" s="24">
        <v>44.85</v>
      </c>
      <c r="DJ7" s="24">
        <v>46.12</v>
      </c>
      <c r="DK7" s="24">
        <v>46.81</v>
      </c>
      <c r="DL7" s="24">
        <v>47.82</v>
      </c>
      <c r="DM7" s="24">
        <v>49.16</v>
      </c>
      <c r="DN7" s="24">
        <v>49.35</v>
      </c>
      <c r="DO7" s="24">
        <v>50.38</v>
      </c>
      <c r="DP7" s="24">
        <v>51.54</v>
      </c>
      <c r="DQ7" s="24">
        <v>52.5</v>
      </c>
      <c r="DR7" s="24">
        <v>53.36</v>
      </c>
      <c r="DS7" s="24">
        <v>42.2</v>
      </c>
      <c r="DT7" s="24">
        <v>7.61</v>
      </c>
      <c r="DU7" s="24">
        <v>7.84</v>
      </c>
      <c r="DV7" s="24">
        <v>7.98</v>
      </c>
      <c r="DW7" s="24">
        <v>8.3000000000000007</v>
      </c>
      <c r="DX7" s="24">
        <v>7.99</v>
      </c>
      <c r="DY7" s="24">
        <v>12.06</v>
      </c>
      <c r="DZ7" s="24">
        <v>13.41</v>
      </c>
      <c r="EA7" s="24">
        <v>15.06</v>
      </c>
      <c r="EB7" s="24">
        <v>16.87</v>
      </c>
      <c r="EC7" s="24">
        <v>18.739999999999998</v>
      </c>
      <c r="ED7" s="24">
        <v>9.4600000000000009</v>
      </c>
      <c r="EE7" s="24">
        <v>0.5</v>
      </c>
      <c r="EF7" s="24">
        <v>0.43</v>
      </c>
      <c r="EG7" s="24">
        <v>0.43</v>
      </c>
      <c r="EH7" s="24">
        <v>0.57999999999999996</v>
      </c>
      <c r="EI7" s="24">
        <v>0.59</v>
      </c>
      <c r="EJ7" s="24">
        <v>0.41</v>
      </c>
      <c r="EK7" s="24">
        <v>0.45</v>
      </c>
      <c r="EL7" s="24">
        <v>0.44</v>
      </c>
      <c r="EM7" s="24">
        <v>0.36</v>
      </c>
      <c r="EN7" s="24">
        <v>0.37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9AE434B-3456-488A-87F8-B85D8ED19C34}"/>
</file>

<file path=customXml/itemProps2.xml><?xml version="1.0" encoding="utf-8"?>
<ds:datastoreItem xmlns:ds="http://schemas.openxmlformats.org/officeDocument/2006/customXml" ds:itemID="{5F1738FA-B176-47D7-8B7D-B07FB442DB26}"/>
</file>

<file path=customXml/itemProps3.xml><?xml version="1.0" encoding="utf-8"?>
<ds:datastoreItem xmlns:ds="http://schemas.openxmlformats.org/officeDocument/2006/customXml" ds:itemID="{6668734C-8D03-4BB3-915E-DFEC8B4B836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2025-12-23T06:01:32Z</dcterms:created>
  <dcterms:modified xsi:type="dcterms:W3CDTF">2026-01-29T23:35:11Z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