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charts/chart10.xml" ContentType="application/vnd.openxmlformats-officedocument.drawingml.chart+xml"/>
  <Override PartName="/xl/charts/chart11.xml" ContentType="application/vnd.openxmlformats-officedocument.drawingml.chart+xml"/>
  <Override PartName="/xl/theme/theme1.xml" ContentType="application/vnd.openxmlformats-officedocument.theme+xml"/>
  <Override PartName="/xl/worksheets/sheet2.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6.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7.xml" ContentType="application/vnd.openxmlformats-officedocument.drawingml.chart+xml"/>
  <Override PartName="/xl/charts/chart5.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7701\H007701_財務会計データ\01_水道\02010_決算\07_決算統計\R6\13_経営比較分析表\04 作業\"/>
    </mc:Choice>
  </mc:AlternateContent>
  <workbookProtection workbookAlgorithmName="SHA-512" workbookHashValue="3lWhJsQtojdl3cPx3XnxzH0+4Kouk86iZOQgx/AlaSTlowhzVHSZBqDi85T7t4Xp3WcqvaB+tQH4jSPI09nmbA==" workbookSaltValue="AVVjM/eVVkD+ikvC7t131Q=="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<sst xmlns="http://schemas.openxmlformats.org/spreadsheetml/2006/main" count="228" uniqueCount="112">
  <si>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</si>
  <si>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</si>
  <si>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</si>
  <si>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</si>
  <si>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</si>
  <si>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</si>
  <si>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</si>
  <si>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</si>
  <si>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</si>
  <si>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</si>
  <si>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</si>
  <si>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</si>
  <si>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</si>
  <si>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</si>
  <si>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</si>
  <si>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</si>
  <si>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</si>
  <si>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</si>
  <si>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</si>
  <si>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</si>
  <si>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</si>
  <si>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</si>
  <si>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</si>
  <si>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</si>
  <si>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</si>
  <si>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</si>
  <si>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</si>
  <si>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</si>
  <si>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</si>
  <si>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</si>
  <si>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</si>
  <si>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</si>
  <si>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</si>
  <si>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</si>
  <si>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</si>
  <si>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</si>
  <si>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</si>
  <si>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</si>
  <si>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</si>
  <si>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</si>
  <si>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</si>
  <si>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</si>
  <si>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</si>
  <si>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</si>
  <si>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</si>
  <si>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</si>
  <si>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</si>
  <si>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</si>
  <si>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</si>
  <si>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</si>
  <si>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</si>
  <si>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</si>
  <si>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</si>
  <si>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</si>
  <si>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</si>
  <si>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</si>
  <si>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</si>
  <si>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</si>
  <si>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</si>
  <si>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</si>
  <si>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</si>
  <si>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</si>
  <si>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</si>
  <si>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</si>
  <si>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</si>
  <si>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</si>
  <si>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</si>
  <si>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</si>
  <si>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</si>
  <si>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</si>
  <si>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</si>
  <si>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</si>
  <si>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</si>
  <si>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</si>
  <si>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</si>
  <si>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</si>
  <si>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</si>
  <si>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</si>
  <si>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</si>
  <si>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</si>
  <si>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</si>
  <si>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</si>
  <si>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</si>
  <si>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</si>
  <si>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</si>
  <si>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</si>
  <si>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</si>
  <si>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</si>
  <si>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</si>
  <si>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</si>
  <si>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</si>
  <si>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</si>
  <si>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</si>
  <si>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</si>
  <si>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</si>
  <si>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</si>
  <si>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</si>
  <si>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</si>
  <si>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</si>
  <si>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</si>
  <si>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</si>
  <si>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</si>
  <si>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</si>
  <si>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</si>
  <si>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</si>
  <si>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</si>
  <si>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</si>
  <si>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</si>
  <si>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</si>
  <si>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②累積欠損金比率
　給水収益はほぼ横ばいであったが、配給水管の維持管理費の増加などに伴い、経常収支比率は令和4年度より100％を下回っており、3年連続の純損失を計上した。なお、純損失については利益剰余金で補填しており、累積欠損金は発生していない。
③流動比率
　経常収支比率の低下に伴い、現金等の流動資産は減少し、令和3年度以降減少傾向にあるものの、100％を上回っており、短期的な債務に対する支払能力は有している。
④企業債残高対給水収益比率
　給水収益は減少傾向にあるが、借入の抑制により企業債残高は減少しているため、横ばいで推移している。
⑤料金回収率　⑥給水原価
　給水原価は、配給水管の維持管理費などの増加により増加傾向にあるが、類似団体平均値に対して大きく下回る水準を維持している。一方、給水収益は減少傾向にあるため、料金回収率については減少が続いている。
⑦施設利用率
　類似団体平均値を上回る水準となっている。今後の水需要を踏まえ、適切な施設規模について検討していく。
⑧有収率
　老朽化した管路延長の増加に伴い、有収率は減少傾向にある。漏水しやすい脆弱な管路の更新などに取り組んでいく。</t>
    <rPh sb="25" eb="26">
      <t>ヨコ</t>
    </rPh>
    <rPh sb="34" eb="38">
      <t>ハイキュウスイカン</t>
    </rPh>
    <rPh sb="39" eb="44">
      <t>イジカンリヒ</t>
    </rPh>
    <rPh sb="149" eb="150">
      <t>トモナ</t>
    </rPh>
    <rPh sb="165" eb="167">
      <t>レイワ</t>
    </rPh>
    <rPh sb="168" eb="170">
      <t>ネンド</t>
    </rPh>
    <rPh sb="170" eb="172">
      <t>イコウ</t>
    </rPh>
    <rPh sb="172" eb="176">
      <t>ゲンショウケイコウ</t>
    </rPh>
    <rPh sb="210" eb="211">
      <t>ユウ</t>
    </rPh>
    <rPh sb="239" eb="241">
      <t>ケイコウ</t>
    </rPh>
    <rPh sb="306" eb="311">
      <t>イジカンリヒ</t>
    </rPh>
    <rPh sb="328" eb="332">
      <t>ルイジダンタイ</t>
    </rPh>
    <rPh sb="365" eb="367">
      <t>ケイコウ</t>
    </rPh>
    <rPh sb="401" eb="405">
      <t>ルイジダンタイ</t>
    </rPh>
    <rPh sb="405" eb="408">
      <t>ヘイキンチ</t>
    </rPh>
    <rPh sb="409" eb="411">
      <t>ウワマワ</t>
    </rPh>
    <rPh sb="412" eb="414">
      <t>スイジュン</t>
    </rPh>
    <rPh sb="421" eb="423">
      <t>コンゴ</t>
    </rPh>
    <rPh sb="424" eb="427">
      <t>ミズジュヨウ</t>
    </rPh>
    <rPh sb="428" eb="429">
      <t>フ</t>
    </rPh>
    <rPh sb="432" eb="434">
      <t>テキセツ</t>
    </rPh>
    <rPh sb="435" eb="437">
      <t>シセツ</t>
    </rPh>
    <rPh sb="437" eb="439">
      <t>キボ</t>
    </rPh>
    <rPh sb="443" eb="445">
      <t>ケントウ</t>
    </rPh>
    <rPh sb="462" eb="466">
      <t>カンロエンチョウ</t>
    </rPh>
    <rPh sb="467" eb="469">
      <t>ゾウカ</t>
    </rPh>
    <rPh sb="497" eb="499">
      <t>コウシン</t>
    </rPh>
    <rPh sb="502" eb="503">
      <t>ト</t>
    </rPh>
    <rPh sb="504" eb="505">
      <t>ク</t>
    </rPh>
    <phoneticPr fontId="4"/>
  </si>
  <si>
    <t>①有形固定資産減価償却率　②管路経年化率
　本市においては、実耐用年数に応じた管路更新等を行っていることにより、除却時期が法定耐用年数経過後となるため、当該指標は上昇傾向を示している。今後も実耐用年数に応じて漏水しやすい脆弱な管路を優先的に更新し、資産の健全性を保っていく。
③管路更新率
　本市においては、事故時に被害リスクの高い大口径の基幹管路の更新を優先的に進めていることから、更新延長が伸びず類似団体平均値を下回る水準で推移している。今後は基幹管路のほか重要施設に接続する管路の耐震化や緊急輸送道路下の鋳鉄管更新などの老朽化対策に重点的に取り組む。</t>
    <rPh sb="204" eb="207">
      <t>ヘイキンチ</t>
    </rPh>
    <rPh sb="269" eb="272">
      <t>ジュウテンテキ</t>
    </rPh>
    <phoneticPr fontId="4"/>
  </si>
  <si>
    <t xml:space="preserve">　令和4年度より3年連続で純損失を計上し、資金残高については、収支不足への補填により減少している。
　持続可能な経営に向け、令和7年10月より料金改定を行い、最低限の資金の確保と耐震化・老朽化対策に必要な事業費の確保に向けた取組を行った。
　また令和6年度には、今後10年間の取組などを示す「浜松市上下水道基本計画」を策定、令和7年度より本計画に基づく新たな事業運営を開始した。
　引き続き、業務の適正化など継続した経営合理化に取り組むとともに、適切な料金設定と世代間負担の公平性に配慮した企業債の活用により、事業経営に必要な資金を確保し、安全・安心なサービスの提供を図るべく持続可能な経営を行っていく。
</t>
    <rPh sb="1" eb="3">
      <t>レイワ</t>
    </rPh>
    <rPh sb="4" eb="6">
      <t>ネンド</t>
    </rPh>
    <rPh sb="31" eb="35">
      <t>シュウシフソク</t>
    </rPh>
    <rPh sb="37" eb="39">
      <t>ホテン</t>
    </rPh>
    <rPh sb="42" eb="44">
      <t>ゲンショウ</t>
    </rPh>
    <rPh sb="51" eb="55">
      <t>ジゾクカノウ</t>
    </rPh>
    <rPh sb="56" eb="58">
      <t>ケイエイ</t>
    </rPh>
    <rPh sb="59" eb="60">
      <t>ム</t>
    </rPh>
    <rPh sb="76" eb="77">
      <t>オコナ</t>
    </rPh>
    <rPh sb="93" eb="96">
      <t>ロウキュウカ</t>
    </rPh>
    <rPh sb="96" eb="98">
      <t>タイサク</t>
    </rPh>
    <rPh sb="109" eb="110">
      <t>ム</t>
    </rPh>
    <rPh sb="112" eb="114">
      <t>トリクミ</t>
    </rPh>
    <rPh sb="115" eb="116">
      <t>オコナ</t>
    </rPh>
    <rPh sb="123" eb="125">
      <t>レイワ</t>
    </rPh>
    <rPh sb="126" eb="128">
      <t>ネンド</t>
    </rPh>
    <rPh sb="131" eb="133">
      <t>コンゴ</t>
    </rPh>
    <rPh sb="135" eb="137">
      <t>ネンカン</t>
    </rPh>
    <rPh sb="138" eb="140">
      <t>トリクミ</t>
    </rPh>
    <rPh sb="143" eb="144">
      <t>シメ</t>
    </rPh>
    <rPh sb="146" eb="149">
      <t>ハママツシ</t>
    </rPh>
    <rPh sb="149" eb="153">
      <t>ジョウゲスイドウ</t>
    </rPh>
    <rPh sb="153" eb="157">
      <t>キホンケイカク</t>
    </rPh>
    <rPh sb="159" eb="161">
      <t>サクテイ</t>
    </rPh>
    <rPh sb="162" eb="164">
      <t>レイワ</t>
    </rPh>
    <rPh sb="165" eb="167">
      <t>ネンド</t>
    </rPh>
    <rPh sb="169" eb="172">
      <t>ホンケイカク</t>
    </rPh>
    <rPh sb="173" eb="174">
      <t>モト</t>
    </rPh>
    <rPh sb="176" eb="177">
      <t>アラ</t>
    </rPh>
    <rPh sb="179" eb="181">
      <t>ジギョウ</t>
    </rPh>
    <rPh sb="181" eb="183">
      <t>ウンエイ</t>
    </rPh>
    <rPh sb="184" eb="186">
      <t>カイシ</t>
    </rPh>
    <rPh sb="191" eb="192">
      <t>ヒ</t>
    </rPh>
    <rPh sb="193" eb="194">
      <t>ツヅ</t>
    </rPh>
    <rPh sb="196" eb="198">
      <t>ギョウム</t>
    </rPh>
    <rPh sb="199" eb="202">
      <t>テキセイカ</t>
    </rPh>
    <rPh sb="204" eb="206">
      <t>ケイゾク</t>
    </rPh>
    <rPh sb="208" eb="213">
      <t>ケイエイゴウリカ</t>
    </rPh>
    <rPh sb="214" eb="215">
      <t>ト</t>
    </rPh>
    <rPh sb="216" eb="217">
      <t>ク</t>
    </rPh>
    <rPh sb="223" eb="225">
      <t>テキセツ</t>
    </rPh>
    <rPh sb="226" eb="230">
      <t>リョウキンセッテイ</t>
    </rPh>
    <rPh sb="231" eb="234">
      <t>セダイカン</t>
    </rPh>
    <rPh sb="234" eb="236">
      <t>フタン</t>
    </rPh>
    <rPh sb="237" eb="240">
      <t>コウヘイセイ</t>
    </rPh>
    <rPh sb="241" eb="243">
      <t>ハイリョ</t>
    </rPh>
    <rPh sb="245" eb="248">
      <t>キギョウサイ</t>
    </rPh>
    <rPh sb="249" eb="251">
      <t>カツヨウ</t>
    </rPh>
    <rPh sb="255" eb="259">
      <t>ジギョウケイエイ</t>
    </rPh>
    <rPh sb="260" eb="262">
      <t>ヒツヨウ</t>
    </rPh>
    <rPh sb="263" eb="265">
      <t>シキン</t>
    </rPh>
    <rPh sb="266" eb="268">
      <t>カクホ</t>
    </rPh>
    <rPh sb="270" eb="272">
      <t>アンゼン</t>
    </rPh>
    <rPh sb="273" eb="275">
      <t>アンシン</t>
    </rPh>
    <rPh sb="281" eb="283">
      <t>テイキョウ</t>
    </rPh>
    <rPh sb="284" eb="285">
      <t>ハカ</t>
    </rPh>
    <rPh sb="288" eb="292">
      <t>ジゾクカノウ</t>
    </rPh>
    <rPh sb="293" eb="295">
      <t>ケイエイ</t>
    </rPh>
    <rPh sb="296" eb="29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</si>
</sst>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0.47</c:v>
                </c:pt>
                <c:pt idx="1">
                  <c:v>0.49</c:v>
                </c:pt>
                <c:pt idx="2">
                  <c:v>0.56000000000000005</c:v>
                </c:pt>
                <c:pt idx="3">
                  <c:v>0.55000000000000004</c:v>
                </c:pt>
                <c:pt idx="4">
                  <c:v>0.47</c:v>
                </c:pt>
              </c:numCache>
            </c:numRef>
          </c:val>
          <c:extLst>
            <c:ext xmlns:c16="http://schemas.microsoft.com/office/drawing/2014/chart" uri="{C3380CC4-5D6E-409C-BE32-E72D297353CC}">
              <c16:uniqueId val="{00000000-D203-4052-8EE4-7C76BA3706F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D203-4052-8EE4-7C76BA3706F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64.27</c:v>
                </c:pt>
                <c:pt idx="1">
                  <c:v>63.59</c:v>
                </c:pt>
                <c:pt idx="2">
                  <c:v>62.61</c:v>
                </c:pt>
                <c:pt idx="3">
                  <c:v>62.61</c:v>
                </c:pt>
                <c:pt idx="4">
                  <c:v>63.38</c:v>
                </c:pt>
              </c:numCache>
            </c:numRef>
          </c:val>
          <c:extLst>
            <c:ext xmlns:c16="http://schemas.microsoft.com/office/drawing/2014/chart" uri="{C3380CC4-5D6E-409C-BE32-E72D297353CC}">
              <c16:uniqueId val="{00000000-BE45-4843-B7B5-FAE01E649FB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BE45-4843-B7B5-FAE01E649FB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91.03</c:v>
                </c:pt>
                <c:pt idx="1">
                  <c:v>91.13</c:v>
                </c:pt>
                <c:pt idx="2">
                  <c:v>90.89</c:v>
                </c:pt>
                <c:pt idx="3">
                  <c:v>90.66</c:v>
                </c:pt>
                <c:pt idx="4">
                  <c:v>89.86</c:v>
                </c:pt>
              </c:numCache>
            </c:numRef>
          </c:val>
          <c:extLst>
            <c:ext xmlns:c16="http://schemas.microsoft.com/office/drawing/2014/chart" uri="{C3380CC4-5D6E-409C-BE32-E72D297353CC}">
              <c16:uniqueId val="{00000000-0C32-49CA-BEFB-031C5DB7BFF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0C32-49CA-BEFB-031C5DB7BFF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103.58</c:v>
                </c:pt>
                <c:pt idx="1">
                  <c:v>102.1</c:v>
                </c:pt>
                <c:pt idx="2">
                  <c:v>98.41</c:v>
                </c:pt>
                <c:pt idx="3">
                  <c:v>97.69</c:v>
                </c:pt>
                <c:pt idx="4">
                  <c:v>97.88</c:v>
                </c:pt>
              </c:numCache>
            </c:numRef>
          </c:val>
          <c:extLst>
            <c:ext xmlns:c16="http://schemas.microsoft.com/office/drawing/2014/chart" uri="{C3380CC4-5D6E-409C-BE32-E72D297353CC}">
              <c16:uniqueId val="{00000000-9D18-4120-85B4-23853DD407B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9D18-4120-85B4-23853DD407B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50.63</c:v>
                </c:pt>
                <c:pt idx="1">
                  <c:v>51.41</c:v>
                </c:pt>
                <c:pt idx="2">
                  <c:v>52.12</c:v>
                </c:pt>
                <c:pt idx="3">
                  <c:v>52.61</c:v>
                </c:pt>
                <c:pt idx="4">
                  <c:v>53.26</c:v>
                </c:pt>
              </c:numCache>
            </c:numRef>
          </c:val>
          <c:extLst>
            <c:ext xmlns:c16="http://schemas.microsoft.com/office/drawing/2014/chart" uri="{C3380CC4-5D6E-409C-BE32-E72D297353CC}">
              <c16:uniqueId val="{00000000-670E-42A6-9BA2-39D3C0F15BE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670E-42A6-9BA2-39D3C0F15BE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26.64</c:v>
                </c:pt>
                <c:pt idx="1">
                  <c:v>27.77</c:v>
                </c:pt>
                <c:pt idx="2">
                  <c:v>28.06</c:v>
                </c:pt>
                <c:pt idx="3">
                  <c:v>28.65</c:v>
                </c:pt>
                <c:pt idx="4">
                  <c:v>28.67</c:v>
                </c:pt>
              </c:numCache>
            </c:numRef>
          </c:val>
          <c:extLst>
            <c:ext xmlns:c16="http://schemas.microsoft.com/office/drawing/2014/chart" uri="{C3380CC4-5D6E-409C-BE32-E72D297353CC}">
              <c16:uniqueId val="{00000000-C3C1-4237-9553-FA27507423A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C3C1-4237-9553-FA27507423A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07-4FE6-B3C8-0AA8B6D9E83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807-4FE6-B3C8-0AA8B6D9E83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261.5</c:v>
                </c:pt>
                <c:pt idx="1">
                  <c:v>255.28</c:v>
                </c:pt>
                <c:pt idx="2">
                  <c:v>223.27</c:v>
                </c:pt>
                <c:pt idx="3">
                  <c:v>194.13</c:v>
                </c:pt>
                <c:pt idx="4">
                  <c:v>169.52</c:v>
                </c:pt>
              </c:numCache>
            </c:numRef>
          </c:val>
          <c:extLst>
            <c:ext xmlns:c16="http://schemas.microsoft.com/office/drawing/2014/chart" uri="{C3380CC4-5D6E-409C-BE32-E72D297353CC}">
              <c16:uniqueId val="{00000000-9733-4194-8E87-31C99B5D87B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9733-4194-8E87-31C99B5D87B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243.37</c:v>
                </c:pt>
                <c:pt idx="1">
                  <c:v>242.44</c:v>
                </c:pt>
                <c:pt idx="2">
                  <c:v>243.57</c:v>
                </c:pt>
                <c:pt idx="3">
                  <c:v>243.91</c:v>
                </c:pt>
                <c:pt idx="4">
                  <c:v>243.12</c:v>
                </c:pt>
              </c:numCache>
            </c:numRef>
          </c:val>
          <c:extLst>
            <c:ext xmlns:c16="http://schemas.microsoft.com/office/drawing/2014/chart" uri="{C3380CC4-5D6E-409C-BE32-E72D297353CC}">
              <c16:uniqueId val="{00000000-480B-498D-B4AC-C90072240C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480B-498D-B4AC-C90072240C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99.11</c:v>
                </c:pt>
                <c:pt idx="1">
                  <c:v>97.83</c:v>
                </c:pt>
                <c:pt idx="2">
                  <c:v>92.32</c:v>
                </c:pt>
                <c:pt idx="3">
                  <c:v>91.73</c:v>
                </c:pt>
                <c:pt idx="4">
                  <c:v>90.91</c:v>
                </c:pt>
              </c:numCache>
            </c:numRef>
          </c:val>
          <c:extLst>
            <c:ext xmlns:c16="http://schemas.microsoft.com/office/drawing/2014/chart" uri="{C3380CC4-5D6E-409C-BE32-E72D297353CC}">
              <c16:uniqueId val="{00000000-E98B-4341-93D9-827C31266F2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E98B-4341-93D9-827C31266F2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125.36</c:v>
                </c:pt>
                <c:pt idx="1">
                  <c:v>127.26</c:v>
                </c:pt>
                <c:pt idx="2">
                  <c:v>135.1</c:v>
                </c:pt>
                <c:pt idx="3">
                  <c:v>136.44999999999999</c:v>
                </c:pt>
                <c:pt idx="4">
                  <c:v>138.04</c:v>
                </c:pt>
              </c:numCache>
            </c:numRef>
          </c:val>
          <c:extLst>
            <c:ext xmlns:c16="http://schemas.microsoft.com/office/drawing/2014/chart" uri="{C3380CC4-5D6E-409C-BE32-E72D297353CC}">
              <c16:uniqueId val="{00000000-4D30-4A25-A606-5C3829F5FA8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4D30-4A25-A606-5C3829F5FA8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57" zoomScale="90" zoomScaleNormal="9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静岡県　浜松市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政令市等</v>
      </c>
      <c r="X8" s="43"/>
      <c r="Y8" s="43"/>
      <c r="Z8" s="43"/>
      <c r="AA8" s="43"/>
      <c r="AB8" s="43"/>
      <c r="AC8" s="43"/>
      <c r="AD8" s="43" t="str">
        <f>データ!$M$6</f>
        <v>自治体職員</v>
      </c>
      <c r="AE8" s="43"/>
      <c r="AF8" s="43"/>
      <c r="AG8" s="43"/>
      <c r="AH8" s="43"/>
      <c r="AI8" s="43"/>
      <c r="AJ8" s="43"/>
      <c r="AK8" s="2"/>
      <c r="AL8" s="44">
        <f>データ!$R$6</f>
        <v>783924</v>
      </c>
      <c r="AM8" s="44"/>
      <c r="AN8" s="44"/>
      <c r="AO8" s="44"/>
      <c r="AP8" s="44"/>
      <c r="AQ8" s="44"/>
      <c r="AR8" s="44"/>
      <c r="AS8" s="44"/>
      <c r="AT8" s="45">
        <f>データ!$S$6</f>
        <v>1558.11</v>
      </c>
      <c r="AU8" s="46"/>
      <c r="AV8" s="46"/>
      <c r="AW8" s="46"/>
      <c r="AX8" s="46"/>
      <c r="AY8" s="46"/>
      <c r="AZ8" s="46"/>
      <c r="BA8" s="46"/>
      <c r="BB8" s="47">
        <f>データ!$T$6</f>
        <v>503.12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76.08</v>
      </c>
      <c r="J10" s="46"/>
      <c r="K10" s="46"/>
      <c r="L10" s="46"/>
      <c r="M10" s="46"/>
      <c r="N10" s="46"/>
      <c r="O10" s="80"/>
      <c r="P10" s="47">
        <f>データ!$P$6</f>
        <v>97.08</v>
      </c>
      <c r="Q10" s="47"/>
      <c r="R10" s="47"/>
      <c r="S10" s="47"/>
      <c r="T10" s="47"/>
      <c r="U10" s="47"/>
      <c r="V10" s="47"/>
      <c r="W10" s="44">
        <f>データ!$Q$6</f>
        <v>2156</v>
      </c>
      <c r="X10" s="44"/>
      <c r="Y10" s="44"/>
      <c r="Z10" s="44"/>
      <c r="AA10" s="44"/>
      <c r="AB10" s="44"/>
      <c r="AC10" s="44"/>
      <c r="AD10" s="2"/>
      <c r="AE10" s="2"/>
      <c r="AF10" s="2"/>
      <c r="AG10" s="2"/>
      <c r="AH10" s="2"/>
      <c r="AI10" s="2"/>
      <c r="AJ10" s="2"/>
      <c r="AK10" s="2"/>
      <c r="AL10" s="44">
        <f>データ!$U$6</f>
        <v>758199</v>
      </c>
      <c r="AM10" s="44"/>
      <c r="AN10" s="44"/>
      <c r="AO10" s="44"/>
      <c r="AP10" s="44"/>
      <c r="AQ10" s="44"/>
      <c r="AR10" s="44"/>
      <c r="AS10" s="44"/>
      <c r="AT10" s="45">
        <f>データ!$V$6</f>
        <v>462.52</v>
      </c>
      <c r="AU10" s="46"/>
      <c r="AV10" s="46"/>
      <c r="AW10" s="46"/>
      <c r="AX10" s="46"/>
      <c r="AY10" s="46"/>
      <c r="AZ10" s="46"/>
      <c r="BA10" s="46"/>
      <c r="BB10" s="47">
        <f>データ!$W$6</f>
        <v>1639.28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d9OJoSV+qac5SWlnMm2oXnRTQMTqFJJ0Vc0VXMa6AjBioGwowHq7pfr1ww6AYUevyJ+gSccwm21PuAZCY/yMw==" saltValue="2eqIfRgm+ZKOOFxCjb2SD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221309</v>
      </c>
      <c r="D6" s="20">
        <f t="shared" si="3"/>
        <v>46</v>
      </c>
      <c r="E6" s="20">
        <f t="shared" si="3"/>
        <v>1</v>
      </c>
      <c r="F6" s="20">
        <f t="shared" si="3"/>
        <v>0</v>
      </c>
      <c r="G6" s="20">
        <f t="shared" si="3"/>
        <v>1</v>
      </c>
      <c r="H6" s="20" t="str">
        <f t="shared" si="3"/>
        <v>静岡県　浜松市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76.08</v>
      </c>
      <c r="P6" s="21">
        <f t="shared" si="3"/>
        <v>97.08</v>
      </c>
      <c r="Q6" s="21">
        <f t="shared" si="3"/>
        <v>2156</v>
      </c>
      <c r="R6" s="21">
        <f t="shared" si="3"/>
        <v>783924</v>
      </c>
      <c r="S6" s="21">
        <f t="shared" si="3"/>
        <v>1558.11</v>
      </c>
      <c r="T6" s="21">
        <f t="shared" si="3"/>
        <v>503.12</v>
      </c>
      <c r="U6" s="21">
        <f t="shared" si="3"/>
        <v>758199</v>
      </c>
      <c r="V6" s="21">
        <f t="shared" si="3"/>
        <v>462.52</v>
      </c>
      <c r="W6" s="21">
        <f t="shared" si="3"/>
        <v>1639.28</v>
      </c>
      <c r="X6" s="22">
        <f>IF(X7="",NA(),X7)</f>
        <v>103.58</v>
      </c>
      <c r="Y6" s="22">
        <f t="shared" ref="Y6:AG6" si="4">IF(Y7="",NA(),Y7)</f>
        <v>102.1</v>
      </c>
      <c r="Z6" s="22">
        <f t="shared" si="4"/>
        <v>98.41</v>
      </c>
      <c r="AA6" s="22">
        <f t="shared" si="4"/>
        <v>97.69</v>
      </c>
      <c r="AB6" s="22">
        <f t="shared" si="4"/>
        <v>97.88</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261.5</v>
      </c>
      <c r="AU6" s="22">
        <f t="shared" ref="AU6:BC6" si="6">IF(AU7="",NA(),AU7)</f>
        <v>255.28</v>
      </c>
      <c r="AV6" s="22">
        <f t="shared" si="6"/>
        <v>223.27</v>
      </c>
      <c r="AW6" s="22">
        <f t="shared" si="6"/>
        <v>194.13</v>
      </c>
      <c r="AX6" s="22">
        <f t="shared" si="6"/>
        <v>169.52</v>
      </c>
      <c r="AY6" s="22">
        <f t="shared" si="6"/>
        <v>170.76</v>
      </c>
      <c r="AZ6" s="22">
        <f t="shared" si="6"/>
        <v>169.11</v>
      </c>
      <c r="BA6" s="22">
        <f t="shared" si="6"/>
        <v>157.01</v>
      </c>
      <c r="BB6" s="22">
        <f t="shared" si="6"/>
        <v>147.65</v>
      </c>
      <c r="BC6" s="22">
        <f t="shared" si="6"/>
        <v>150.03</v>
      </c>
      <c r="BD6" s="21" t="str">
        <f>IF(BD7="","",IF(BD7="-","【-】","【"&amp;SUBSTITUTE(TEXT(BD7,"#,##0.00"),"-","△")&amp;"】"))</f>
        <v>【239.69】</v>
      </c>
      <c r="BE6" s="22">
        <f>IF(BE7="",NA(),BE7)</f>
        <v>243.37</v>
      </c>
      <c r="BF6" s="22">
        <f t="shared" ref="BF6:BN6" si="7">IF(BF7="",NA(),BF7)</f>
        <v>242.44</v>
      </c>
      <c r="BG6" s="22">
        <f t="shared" si="7"/>
        <v>243.57</v>
      </c>
      <c r="BH6" s="22">
        <f t="shared" si="7"/>
        <v>243.91</v>
      </c>
      <c r="BI6" s="22">
        <f t="shared" si="7"/>
        <v>243.12</v>
      </c>
      <c r="BJ6" s="22">
        <f t="shared" si="7"/>
        <v>200.12</v>
      </c>
      <c r="BK6" s="22">
        <f t="shared" si="7"/>
        <v>194.42</v>
      </c>
      <c r="BL6" s="22">
        <f t="shared" si="7"/>
        <v>195.5</v>
      </c>
      <c r="BM6" s="22">
        <f t="shared" si="7"/>
        <v>195.64</v>
      </c>
      <c r="BN6" s="22">
        <f t="shared" si="7"/>
        <v>199.14</v>
      </c>
      <c r="BO6" s="21" t="str">
        <f>IF(BO7="","",IF(BO7="-","【-】","【"&amp;SUBSTITUTE(TEXT(BO7,"#,##0.00"),"-","△")&amp;"】"))</f>
        <v>【264.86】</v>
      </c>
      <c r="BP6" s="22">
        <f>IF(BP7="",NA(),BP7)</f>
        <v>99.11</v>
      </c>
      <c r="BQ6" s="22">
        <f t="shared" ref="BQ6:BY6" si="8">IF(BQ7="",NA(),BQ7)</f>
        <v>97.83</v>
      </c>
      <c r="BR6" s="22">
        <f t="shared" si="8"/>
        <v>92.32</v>
      </c>
      <c r="BS6" s="22">
        <f t="shared" si="8"/>
        <v>91.73</v>
      </c>
      <c r="BT6" s="22">
        <f t="shared" si="8"/>
        <v>90.91</v>
      </c>
      <c r="BU6" s="22">
        <f t="shared" si="8"/>
        <v>98.26</v>
      </c>
      <c r="BV6" s="22">
        <f t="shared" si="8"/>
        <v>100.4</v>
      </c>
      <c r="BW6" s="22">
        <f t="shared" si="8"/>
        <v>96.51</v>
      </c>
      <c r="BX6" s="22">
        <f t="shared" si="8"/>
        <v>95.29</v>
      </c>
      <c r="BY6" s="22">
        <f t="shared" si="8"/>
        <v>95.27</v>
      </c>
      <c r="BZ6" s="21" t="str">
        <f>IF(BZ7="","",IF(BZ7="-","【-】","【"&amp;SUBSTITUTE(TEXT(BZ7,"#,##0.00"),"-","△")&amp;"】"))</f>
        <v>【97.59】</v>
      </c>
      <c r="CA6" s="22">
        <f>IF(CA7="",NA(),CA7)</f>
        <v>125.36</v>
      </c>
      <c r="CB6" s="22">
        <f t="shared" ref="CB6:CJ6" si="9">IF(CB7="",NA(),CB7)</f>
        <v>127.26</v>
      </c>
      <c r="CC6" s="22">
        <f t="shared" si="9"/>
        <v>135.1</v>
      </c>
      <c r="CD6" s="22">
        <f t="shared" si="9"/>
        <v>136.44999999999999</v>
      </c>
      <c r="CE6" s="22">
        <f t="shared" si="9"/>
        <v>138.04</v>
      </c>
      <c r="CF6" s="22">
        <f t="shared" si="9"/>
        <v>172.33</v>
      </c>
      <c r="CG6" s="22">
        <f t="shared" si="9"/>
        <v>172.8</v>
      </c>
      <c r="CH6" s="22">
        <f t="shared" si="9"/>
        <v>180.94</v>
      </c>
      <c r="CI6" s="22">
        <f t="shared" si="9"/>
        <v>186.56</v>
      </c>
      <c r="CJ6" s="22">
        <f t="shared" si="9"/>
        <v>189.6</v>
      </c>
      <c r="CK6" s="21" t="str">
        <f>IF(CK7="","",IF(CK7="-","【-】","【"&amp;SUBSTITUTE(TEXT(CK7,"#,##0.00"),"-","△")&amp;"】"))</f>
        <v>【181.66】</v>
      </c>
      <c r="CL6" s="22">
        <f>IF(CL7="",NA(),CL7)</f>
        <v>64.27</v>
      </c>
      <c r="CM6" s="22">
        <f t="shared" ref="CM6:CU6" si="10">IF(CM7="",NA(),CM7)</f>
        <v>63.59</v>
      </c>
      <c r="CN6" s="22">
        <f t="shared" si="10"/>
        <v>62.61</v>
      </c>
      <c r="CO6" s="22">
        <f t="shared" si="10"/>
        <v>62.61</v>
      </c>
      <c r="CP6" s="22">
        <f t="shared" si="10"/>
        <v>63.38</v>
      </c>
      <c r="CQ6" s="22">
        <f t="shared" si="10"/>
        <v>59.37</v>
      </c>
      <c r="CR6" s="22">
        <f t="shared" si="10"/>
        <v>58.84</v>
      </c>
      <c r="CS6" s="22">
        <f t="shared" si="10"/>
        <v>58.91</v>
      </c>
      <c r="CT6" s="22">
        <f t="shared" si="10"/>
        <v>58.89</v>
      </c>
      <c r="CU6" s="22">
        <f t="shared" si="10"/>
        <v>59.38</v>
      </c>
      <c r="CV6" s="21" t="str">
        <f>IF(CV7="","",IF(CV7="-","【-】","【"&amp;SUBSTITUTE(TEXT(CV7,"#,##0.00"),"-","△")&amp;"】"))</f>
        <v>【60.21】</v>
      </c>
      <c r="CW6" s="22">
        <f>IF(CW7="",NA(),CW7)</f>
        <v>91.03</v>
      </c>
      <c r="CX6" s="22">
        <f t="shared" ref="CX6:DF6" si="11">IF(CX7="",NA(),CX7)</f>
        <v>91.13</v>
      </c>
      <c r="CY6" s="22">
        <f t="shared" si="11"/>
        <v>90.89</v>
      </c>
      <c r="CZ6" s="22">
        <f t="shared" si="11"/>
        <v>90.66</v>
      </c>
      <c r="DA6" s="22">
        <f t="shared" si="11"/>
        <v>89.86</v>
      </c>
      <c r="DB6" s="22">
        <f t="shared" si="11"/>
        <v>93.68</v>
      </c>
      <c r="DC6" s="22">
        <f t="shared" si="11"/>
        <v>94.13</v>
      </c>
      <c r="DD6" s="22">
        <f t="shared" si="11"/>
        <v>93.84</v>
      </c>
      <c r="DE6" s="22">
        <f t="shared" si="11"/>
        <v>93.56</v>
      </c>
      <c r="DF6" s="22">
        <f t="shared" si="11"/>
        <v>93.7</v>
      </c>
      <c r="DG6" s="21" t="str">
        <f>IF(DG7="","",IF(DG7="-","【-】","【"&amp;SUBSTITUTE(TEXT(DG7,"#,##0.00"),"-","△")&amp;"】"))</f>
        <v>【89.21】</v>
      </c>
      <c r="DH6" s="22">
        <f>IF(DH7="",NA(),DH7)</f>
        <v>50.63</v>
      </c>
      <c r="DI6" s="22">
        <f t="shared" ref="DI6:DQ6" si="12">IF(DI7="",NA(),DI7)</f>
        <v>51.41</v>
      </c>
      <c r="DJ6" s="22">
        <f t="shared" si="12"/>
        <v>52.12</v>
      </c>
      <c r="DK6" s="22">
        <f t="shared" si="12"/>
        <v>52.61</v>
      </c>
      <c r="DL6" s="22">
        <f t="shared" si="12"/>
        <v>53.26</v>
      </c>
      <c r="DM6" s="22">
        <f t="shared" si="12"/>
        <v>50.32</v>
      </c>
      <c r="DN6" s="22">
        <f t="shared" si="12"/>
        <v>50.93</v>
      </c>
      <c r="DO6" s="22">
        <f t="shared" si="12"/>
        <v>51.24</v>
      </c>
      <c r="DP6" s="22">
        <f t="shared" si="12"/>
        <v>51.59</v>
      </c>
      <c r="DQ6" s="22">
        <f t="shared" si="12"/>
        <v>51.71</v>
      </c>
      <c r="DR6" s="21" t="str">
        <f>IF(DR7="","",IF(DR7="-","【-】","【"&amp;SUBSTITUTE(TEXT(DR7,"#,##0.00"),"-","△")&amp;"】"))</f>
        <v>【52.41】</v>
      </c>
      <c r="DS6" s="22">
        <f>IF(DS7="",NA(),DS7)</f>
        <v>26.64</v>
      </c>
      <c r="DT6" s="22">
        <f t="shared" ref="DT6:EB6" si="13">IF(DT7="",NA(),DT7)</f>
        <v>27.77</v>
      </c>
      <c r="DU6" s="22">
        <f t="shared" si="13"/>
        <v>28.06</v>
      </c>
      <c r="DV6" s="22">
        <f t="shared" si="13"/>
        <v>28.65</v>
      </c>
      <c r="DW6" s="22">
        <f t="shared" si="13"/>
        <v>28.67</v>
      </c>
      <c r="DX6" s="22">
        <f t="shared" si="13"/>
        <v>24.26</v>
      </c>
      <c r="DY6" s="22">
        <f t="shared" si="13"/>
        <v>25.55</v>
      </c>
      <c r="DZ6" s="22">
        <f t="shared" si="13"/>
        <v>26.73</v>
      </c>
      <c r="EA6" s="22">
        <f t="shared" si="13"/>
        <v>28.09</v>
      </c>
      <c r="EB6" s="22">
        <f t="shared" si="13"/>
        <v>29.51</v>
      </c>
      <c r="EC6" s="21" t="str">
        <f>IF(EC7="","",IF(EC7="-","【-】","【"&amp;SUBSTITUTE(TEXT(EC7,"#,##0.00"),"-","△")&amp;"】"))</f>
        <v>【26.78】</v>
      </c>
      <c r="ED6" s="22">
        <f>IF(ED7="",NA(),ED7)</f>
        <v>0.47</v>
      </c>
      <c r="EE6" s="22">
        <f t="shared" ref="EE6:EM6" si="14">IF(EE7="",NA(),EE7)</f>
        <v>0.49</v>
      </c>
      <c r="EF6" s="22">
        <f t="shared" si="14"/>
        <v>0.56000000000000005</v>
      </c>
      <c r="EG6" s="22">
        <f t="shared" si="14"/>
        <v>0.55000000000000004</v>
      </c>
      <c r="EH6" s="22">
        <f t="shared" si="14"/>
        <v>0.47</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15">
      <c r="A7" s="15"/>
      <c r="B7" s="24">
        <v>2024</v>
      </c>
      <c r="C7" s="24">
        <v>221309</v>
      </c>
      <c r="D7" s="24">
        <v>46</v>
      </c>
      <c r="E7" s="24">
        <v>1</v>
      </c>
      <c r="F7" s="24">
        <v>0</v>
      </c>
      <c r="G7" s="24">
        <v>1</v>
      </c>
      <c r="H7" s="24" t="s">
        <v>93</v>
      </c>
      <c r="I7" s="24" t="s">
        <v>94</v>
      </c>
      <c r="J7" s="24" t="s">
        <v>95</v>
      </c>
      <c r="K7" s="24" t="s">
        <v>96</v>
      </c>
      <c r="L7" s="24" t="s">
        <v>97</v>
      </c>
      <c r="M7" s="24" t="s">
        <v>98</v>
      </c>
      <c r="N7" s="25" t="s">
        <v>99</v>
      </c>
      <c r="O7" s="25">
        <v>76.08</v>
      </c>
      <c r="P7" s="25">
        <v>97.08</v>
      </c>
      <c r="Q7" s="25">
        <v>2156</v>
      </c>
      <c r="R7" s="25">
        <v>783924</v>
      </c>
      <c r="S7" s="25">
        <v>1558.11</v>
      </c>
      <c r="T7" s="25">
        <v>503.12</v>
      </c>
      <c r="U7" s="25">
        <v>758199</v>
      </c>
      <c r="V7" s="25">
        <v>462.52</v>
      </c>
      <c r="W7" s="25">
        <v>1639.28</v>
      </c>
      <c r="X7" s="25">
        <v>103.58</v>
      </c>
      <c r="Y7" s="25">
        <v>102.1</v>
      </c>
      <c r="Z7" s="25">
        <v>98.41</v>
      </c>
      <c r="AA7" s="25">
        <v>97.69</v>
      </c>
      <c r="AB7" s="25">
        <v>97.88</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261.5</v>
      </c>
      <c r="AU7" s="25">
        <v>255.28</v>
      </c>
      <c r="AV7" s="25">
        <v>223.27</v>
      </c>
      <c r="AW7" s="25">
        <v>194.13</v>
      </c>
      <c r="AX7" s="25">
        <v>169.52</v>
      </c>
      <c r="AY7" s="25">
        <v>170.76</v>
      </c>
      <c r="AZ7" s="25">
        <v>169.11</v>
      </c>
      <c r="BA7" s="25">
        <v>157.01</v>
      </c>
      <c r="BB7" s="25">
        <v>147.65</v>
      </c>
      <c r="BC7" s="25">
        <v>150.03</v>
      </c>
      <c r="BD7" s="25">
        <v>239.69</v>
      </c>
      <c r="BE7" s="25">
        <v>243.37</v>
      </c>
      <c r="BF7" s="25">
        <v>242.44</v>
      </c>
      <c r="BG7" s="25">
        <v>243.57</v>
      </c>
      <c r="BH7" s="25">
        <v>243.91</v>
      </c>
      <c r="BI7" s="25">
        <v>243.12</v>
      </c>
      <c r="BJ7" s="25">
        <v>200.12</v>
      </c>
      <c r="BK7" s="25">
        <v>194.42</v>
      </c>
      <c r="BL7" s="25">
        <v>195.5</v>
      </c>
      <c r="BM7" s="25">
        <v>195.64</v>
      </c>
      <c r="BN7" s="25">
        <v>199.14</v>
      </c>
      <c r="BO7" s="25">
        <v>264.86</v>
      </c>
      <c r="BP7" s="25">
        <v>99.11</v>
      </c>
      <c r="BQ7" s="25">
        <v>97.83</v>
      </c>
      <c r="BR7" s="25">
        <v>92.32</v>
      </c>
      <c r="BS7" s="25">
        <v>91.73</v>
      </c>
      <c r="BT7" s="25">
        <v>90.91</v>
      </c>
      <c r="BU7" s="25">
        <v>98.26</v>
      </c>
      <c r="BV7" s="25">
        <v>100.4</v>
      </c>
      <c r="BW7" s="25">
        <v>96.51</v>
      </c>
      <c r="BX7" s="25">
        <v>95.29</v>
      </c>
      <c r="BY7" s="25">
        <v>95.27</v>
      </c>
      <c r="BZ7" s="25">
        <v>97.59</v>
      </c>
      <c r="CA7" s="25">
        <v>125.36</v>
      </c>
      <c r="CB7" s="25">
        <v>127.26</v>
      </c>
      <c r="CC7" s="25">
        <v>135.1</v>
      </c>
      <c r="CD7" s="25">
        <v>136.44999999999999</v>
      </c>
      <c r="CE7" s="25">
        <v>138.04</v>
      </c>
      <c r="CF7" s="25">
        <v>172.33</v>
      </c>
      <c r="CG7" s="25">
        <v>172.8</v>
      </c>
      <c r="CH7" s="25">
        <v>180.94</v>
      </c>
      <c r="CI7" s="25">
        <v>186.56</v>
      </c>
      <c r="CJ7" s="25">
        <v>189.6</v>
      </c>
      <c r="CK7" s="25">
        <v>181.66</v>
      </c>
      <c r="CL7" s="25">
        <v>64.27</v>
      </c>
      <c r="CM7" s="25">
        <v>63.59</v>
      </c>
      <c r="CN7" s="25">
        <v>62.61</v>
      </c>
      <c r="CO7" s="25">
        <v>62.61</v>
      </c>
      <c r="CP7" s="25">
        <v>63.38</v>
      </c>
      <c r="CQ7" s="25">
        <v>59.37</v>
      </c>
      <c r="CR7" s="25">
        <v>58.84</v>
      </c>
      <c r="CS7" s="25">
        <v>58.91</v>
      </c>
      <c r="CT7" s="25">
        <v>58.89</v>
      </c>
      <c r="CU7" s="25">
        <v>59.38</v>
      </c>
      <c r="CV7" s="25">
        <v>60.21</v>
      </c>
      <c r="CW7" s="25">
        <v>91.03</v>
      </c>
      <c r="CX7" s="25">
        <v>91.13</v>
      </c>
      <c r="CY7" s="25">
        <v>90.89</v>
      </c>
      <c r="CZ7" s="25">
        <v>90.66</v>
      </c>
      <c r="DA7" s="25">
        <v>89.86</v>
      </c>
      <c r="DB7" s="25">
        <v>93.68</v>
      </c>
      <c r="DC7" s="25">
        <v>94.13</v>
      </c>
      <c r="DD7" s="25">
        <v>93.84</v>
      </c>
      <c r="DE7" s="25">
        <v>93.56</v>
      </c>
      <c r="DF7" s="25">
        <v>93.7</v>
      </c>
      <c r="DG7" s="25">
        <v>89.21</v>
      </c>
      <c r="DH7" s="25">
        <v>50.63</v>
      </c>
      <c r="DI7" s="25">
        <v>51.41</v>
      </c>
      <c r="DJ7" s="25">
        <v>52.12</v>
      </c>
      <c r="DK7" s="25">
        <v>52.61</v>
      </c>
      <c r="DL7" s="25">
        <v>53.26</v>
      </c>
      <c r="DM7" s="25">
        <v>50.32</v>
      </c>
      <c r="DN7" s="25">
        <v>50.93</v>
      </c>
      <c r="DO7" s="25">
        <v>51.24</v>
      </c>
      <c r="DP7" s="25">
        <v>51.59</v>
      </c>
      <c r="DQ7" s="25">
        <v>51.71</v>
      </c>
      <c r="DR7" s="25">
        <v>52.41</v>
      </c>
      <c r="DS7" s="25">
        <v>26.64</v>
      </c>
      <c r="DT7" s="25">
        <v>27.77</v>
      </c>
      <c r="DU7" s="25">
        <v>28.06</v>
      </c>
      <c r="DV7" s="25">
        <v>28.65</v>
      </c>
      <c r="DW7" s="25">
        <v>28.67</v>
      </c>
      <c r="DX7" s="25">
        <v>24.26</v>
      </c>
      <c r="DY7" s="25">
        <v>25.55</v>
      </c>
      <c r="DZ7" s="25">
        <v>26.73</v>
      </c>
      <c r="EA7" s="25">
        <v>28.09</v>
      </c>
      <c r="EB7" s="25">
        <v>29.51</v>
      </c>
      <c r="EC7" s="25">
        <v>26.78</v>
      </c>
      <c r="ED7" s="25">
        <v>0.47</v>
      </c>
      <c r="EE7" s="25">
        <v>0.49</v>
      </c>
      <c r="EF7" s="25">
        <v>0.56000000000000005</v>
      </c>
      <c r="EG7" s="25">
        <v>0.55000000000000004</v>
      </c>
      <c r="EH7" s="25">
        <v>0.47</v>
      </c>
      <c r="EI7" s="25">
        <v>0.99</v>
      </c>
      <c r="EJ7" s="25">
        <v>0.97</v>
      </c>
      <c r="EK7" s="25">
        <v>1</v>
      </c>
      <c r="EL7" s="25">
        <v>0.91</v>
      </c>
      <c r="EM7" s="25">
        <v>0.86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0434485-6551-4E65-95B7-E3CCD31F20E5}"/>
</file>

<file path=customXml/itemProps2.xml><?xml version="1.0" encoding="utf-8"?>
<ds:datastoreItem xmlns:ds="http://schemas.openxmlformats.org/officeDocument/2006/customXml" ds:itemID="{BFCDBE8F-E8A3-4BA5-9905-8FA67EA3440C}"/>
</file>

<file path=customXml/itemProps3.xml><?xml version="1.0" encoding="utf-8"?>
<ds:datastoreItem xmlns:ds="http://schemas.openxmlformats.org/officeDocument/2006/customXml" ds:itemID="{FAB668AA-8D35-479D-A42E-1739C2657BB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2026-01-23T06:11:18Z</cp:lastPrinted>
  <dcterms:created xsi:type="dcterms:W3CDTF">2025-12-12T09:17:49Z</dcterms:created>
  <dcterms:modified xsi:type="dcterms:W3CDTF">2026-01-26T02:24:52Z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