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4" documentId="13_ncr:1_{D02969C4-BE6B-4876-A679-09FC83B721E0}" xr6:coauthVersionLast="47" xr6:coauthVersionMax="47" xr10:uidLastSave="{4BEF8D5A-BAA8-4218-9C53-E178998C8B5B}"/>
  <workbookProtection workbookAlgorithmName="SHA-512" workbookHashValue="MDsgS7pwkFUiy87K7hiRhMp3ic/5B/QRTglmoxC6RdKRIfeLhJRzlFna2ET7YEBklEkEw3PQCs4hzyvWN38gig==" workbookSaltValue="bMKvt4W8rQpTInfkQPEGr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12" i="5" l="1"/>
  <c r="BO12" i="5"/>
  <c r="CB11" i="5"/>
  <c r="BX11" i="5"/>
  <c r="DH10" i="5"/>
  <c r="AS10" i="5"/>
  <c r="AI10" i="5"/>
  <c r="F10" i="5"/>
  <c r="CX10" i="5" s="1"/>
  <c r="E10" i="5"/>
  <c r="CW10" i="5" s="1"/>
  <c r="D10" i="5"/>
  <c r="EC10" i="5" s="1"/>
  <c r="C10" i="5"/>
  <c r="OZ31" i="4" s="1"/>
  <c r="B10" i="5"/>
  <c r="U10" i="5" s="1"/>
  <c r="DZ9" i="5"/>
  <c r="DO9" i="5"/>
  <c r="DD9" i="5"/>
  <c r="CS9" i="5"/>
  <c r="CH9" i="5"/>
  <c r="BW9" i="5"/>
  <c r="BL9" i="5"/>
  <c r="BA9" i="5"/>
  <c r="AP9" i="5"/>
  <c r="AE9" i="5"/>
  <c r="T9" i="5"/>
  <c r="EJ6" i="5"/>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P11" i="5" s="1"/>
  <c r="DN6" i="5"/>
  <c r="DM6" i="5"/>
  <c r="DL6" i="5"/>
  <c r="DK6" i="5"/>
  <c r="DG12" i="5" s="1"/>
  <c r="DJ6" i="5"/>
  <c r="DF12" i="5" s="1"/>
  <c r="DI6" i="5"/>
  <c r="DH6" i="5"/>
  <c r="DI11" i="5" s="1"/>
  <c r="DG6" i="5"/>
  <c r="DH11" i="5" s="1"/>
  <c r="DF6" i="5"/>
  <c r="DG11" i="5" s="1"/>
  <c r="DE6" i="5"/>
  <c r="DF11" i="5" s="1"/>
  <c r="DD6" i="5"/>
  <c r="DE11" i="5" s="1"/>
  <c r="DC6" i="5"/>
  <c r="DB6" i="5"/>
  <c r="CX12" i="5" s="1"/>
  <c r="DA6" i="5"/>
  <c r="CZ6" i="5"/>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L6" i="5"/>
  <c r="MN55" i="4" s="1"/>
  <c r="CK6" i="5"/>
  <c r="CJ6" i="5"/>
  <c r="CK11" i="5" s="1"/>
  <c r="CI6" i="5"/>
  <c r="CJ11" i="5" s="1"/>
  <c r="CH6" i="5"/>
  <c r="JL55" i="4" s="1"/>
  <c r="CG6" i="5"/>
  <c r="EH90" i="4" s="1"/>
  <c r="CF6" i="5"/>
  <c r="CE6" i="5"/>
  <c r="CA12" i="5" s="1"/>
  <c r="CD6" i="5"/>
  <c r="BZ12" i="5" s="1"/>
  <c r="CC6" i="5"/>
  <c r="CB6" i="5"/>
  <c r="CA6" i="5"/>
  <c r="BZ6" i="5"/>
  <c r="CA11" i="5" s="1"/>
  <c r="BY6" i="5"/>
  <c r="BZ11" i="5" s="1"/>
  <c r="BX6" i="5"/>
  <c r="BW6" i="5"/>
  <c r="BV6" i="5"/>
  <c r="BU6" i="5"/>
  <c r="BQ12" i="5" s="1"/>
  <c r="BT6" i="5"/>
  <c r="BP12" i="5" s="1"/>
  <c r="BS6" i="5"/>
  <c r="BR6" i="5"/>
  <c r="BN12" i="5" s="1"/>
  <c r="BQ6" i="5"/>
  <c r="BM12" i="5" s="1"/>
  <c r="BP6" i="5"/>
  <c r="BQ11" i="5" s="1"/>
  <c r="BO6" i="5"/>
  <c r="BP11" i="5" s="1"/>
  <c r="BN6" i="5"/>
  <c r="BL55" i="4" s="1"/>
  <c r="BM6" i="5"/>
  <c r="BL6" i="5"/>
  <c r="BM11" i="5" s="1"/>
  <c r="BK6" i="5"/>
  <c r="BJ6" i="5"/>
  <c r="BF12" i="5" s="1"/>
  <c r="BI6" i="5"/>
  <c r="BH6" i="5"/>
  <c r="BD12" i="5" s="1"/>
  <c r="BG6" i="5"/>
  <c r="BC12" i="5" s="1"/>
  <c r="BF6" i="5"/>
  <c r="BB12" i="5" s="1"/>
  <c r="BE6" i="5"/>
  <c r="BF11" i="5" s="1"/>
  <c r="BD6" i="5"/>
  <c r="BC6" i="5"/>
  <c r="BD11" i="5" s="1"/>
  <c r="BB6" i="5"/>
  <c r="BC11" i="5" s="1"/>
  <c r="BA6" i="5"/>
  <c r="BB11" i="5" s="1"/>
  <c r="AZ6" i="5"/>
  <c r="BE90" i="4" s="1"/>
  <c r="AY6" i="5"/>
  <c r="MN33" i="4"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DG90" i="4"/>
  <c r="CF90" i="4"/>
  <c r="C90" i="4"/>
  <c r="RA81" i="4"/>
  <c r="PZ81" i="4"/>
  <c r="MW81" i="4"/>
  <c r="JN81" i="4"/>
  <c r="IM81" i="4"/>
  <c r="GK81" i="4"/>
  <c r="CA81" i="4"/>
  <c r="AZ81" i="4"/>
  <c r="RA80" i="4"/>
  <c r="PZ80" i="4"/>
  <c r="NX80" i="4"/>
  <c r="MW80" i="4"/>
  <c r="KO80" i="4"/>
  <c r="JN80" i="4"/>
  <c r="GK80" i="4"/>
  <c r="DB80" i="4"/>
  <c r="CA80" i="4"/>
  <c r="Y80" i="4"/>
  <c r="PZ79" i="4"/>
  <c r="OY79" i="4"/>
  <c r="JN79" i="4"/>
  <c r="IM79" i="4"/>
  <c r="EC79" i="4"/>
  <c r="DB79" i="4"/>
  <c r="RH56" i="4"/>
  <c r="OZ56" i="4"/>
  <c r="OF56" i="4"/>
  <c r="MN56" i="4"/>
  <c r="LT56" i="4"/>
  <c r="JL56" i="4"/>
  <c r="GF56" i="4"/>
  <c r="BL56" i="4"/>
  <c r="AR56" i="4"/>
  <c r="PT55" i="4"/>
  <c r="OZ55" i="4"/>
  <c r="KF55" i="4"/>
  <c r="HT55" i="4"/>
  <c r="GZ55" i="4"/>
  <c r="ER55" i="4"/>
  <c r="CZ55" i="4"/>
  <c r="CF55" i="4"/>
  <c r="RH54" i="4"/>
  <c r="QN54" i="4"/>
  <c r="PT54" i="4"/>
  <c r="LT54" i="4"/>
  <c r="KZ54" i="4"/>
  <c r="HT54" i="4"/>
  <c r="GZ54" i="4"/>
  <c r="GF54" i="4"/>
  <c r="CZ54" i="4"/>
  <c r="CF54" i="4"/>
  <c r="RH33" i="4"/>
  <c r="PT33" i="4"/>
  <c r="OF33" i="4"/>
  <c r="LT33" i="4"/>
  <c r="JL33" i="4"/>
  <c r="GZ33" i="4"/>
  <c r="GF33" i="4"/>
  <c r="ER33" i="4"/>
  <c r="BL33" i="4"/>
  <c r="AR33" i="4"/>
  <c r="PT32" i="4"/>
  <c r="OZ32" i="4"/>
  <c r="KZ32" i="4"/>
  <c r="HT32" i="4"/>
  <c r="ER32" i="4"/>
  <c r="CF32" i="4"/>
  <c r="X32" i="4"/>
  <c r="RH31" i="4"/>
  <c r="QN31" i="4"/>
  <c r="PT31" i="4"/>
  <c r="LT31" i="4"/>
  <c r="KZ31" i="4"/>
  <c r="KF31" i="4"/>
  <c r="HT31" i="4"/>
  <c r="GZ31" i="4"/>
  <c r="GF31" i="4"/>
  <c r="CZ31" i="4"/>
  <c r="CF31" i="4"/>
  <c r="LZ10" i="4"/>
  <c r="IT10" i="4"/>
  <c r="FN10" i="4"/>
  <c r="CH10" i="4"/>
  <c r="B10" i="4"/>
  <c r="PF8" i="4"/>
  <c r="LZ8" i="4"/>
  <c r="IT8" i="4"/>
  <c r="FN8" i="4"/>
  <c r="CH8" i="4"/>
  <c r="B8" i="4"/>
  <c r="B5" i="4"/>
  <c r="DE10" i="5" l="1"/>
  <c r="HT33" i="4"/>
  <c r="OF54" i="4"/>
  <c r="KZ55" i="4"/>
  <c r="X10" i="5"/>
  <c r="CK10" i="5"/>
  <c r="KF33" i="4"/>
  <c r="CF56" i="4"/>
  <c r="KF32" i="4"/>
  <c r="OZ33" i="4"/>
  <c r="X55" i="4"/>
  <c r="KF56" i="4"/>
  <c r="EC80" i="4"/>
  <c r="Y10" i="5"/>
  <c r="CL10" i="5"/>
  <c r="AU12" i="5"/>
  <c r="X31" i="4"/>
  <c r="AT10" i="5"/>
  <c r="DI10" i="5"/>
  <c r="BP10" i="5"/>
  <c r="DS10" i="5"/>
  <c r="BQ10" i="5"/>
  <c r="ED10" i="5"/>
  <c r="X54" i="4"/>
  <c r="CZ32" i="4"/>
  <c r="OF31" i="4"/>
  <c r="ER31" i="4"/>
  <c r="GZ32" i="4"/>
  <c r="CF33" i="4"/>
  <c r="ER54" i="4"/>
  <c r="GZ56" i="4"/>
  <c r="Y79" i="4"/>
  <c r="OY80" i="4"/>
  <c r="KO81" i="4"/>
  <c r="CA10" i="5"/>
  <c r="CL11" i="5"/>
  <c r="LT55" i="4"/>
  <c r="EB10" i="5"/>
  <c r="CJ10" i="5"/>
  <c r="AR10" i="5"/>
  <c r="DQ10" i="5"/>
  <c r="BY10" i="5"/>
  <c r="AG10" i="5"/>
  <c r="HL79" i="4"/>
  <c r="FL54" i="4"/>
  <c r="FL31" i="4"/>
  <c r="AZ79" i="4"/>
  <c r="DF10" i="5"/>
  <c r="BN10" i="5"/>
  <c r="V10" i="5"/>
  <c r="CW12" i="5"/>
  <c r="QN56" i="4"/>
  <c r="DE12" i="5"/>
  <c r="Y81" i="4"/>
  <c r="DR11" i="5"/>
  <c r="IM80" i="4"/>
  <c r="CU10" i="5"/>
  <c r="BE12" i="5"/>
  <c r="QN33" i="4"/>
  <c r="DI12" i="5"/>
  <c r="EC81" i="4"/>
  <c r="AR32" i="4"/>
  <c r="GF55" i="4"/>
  <c r="AR54" i="4"/>
  <c r="BC10" i="5"/>
  <c r="AG12" i="5"/>
  <c r="FL33" i="4"/>
  <c r="BN11" i="5"/>
  <c r="AR55" i="4"/>
  <c r="BY12" i="5"/>
  <c r="FL56" i="4"/>
  <c r="EC12" i="5"/>
  <c r="OY81" i="4"/>
  <c r="AR31" i="4"/>
  <c r="GF32" i="4"/>
  <c r="KF54" i="4"/>
  <c r="OZ54" i="4"/>
  <c r="RH55" i="4"/>
  <c r="HL81" i="4"/>
  <c r="LT32" i="4"/>
  <c r="RH32" i="4"/>
  <c r="KZ33" i="4"/>
  <c r="OF55" i="4"/>
  <c r="X56" i="4"/>
  <c r="CZ56" i="4"/>
  <c r="NX79" i="4"/>
  <c r="AZ80" i="4"/>
  <c r="OF32" i="4"/>
  <c r="X33" i="4"/>
  <c r="CZ33" i="4"/>
  <c r="KZ56" i="4"/>
  <c r="FL32" i="4"/>
  <c r="AG11" i="5"/>
  <c r="QN32" i="4"/>
  <c r="BE11" i="5"/>
  <c r="FL55" i="4"/>
  <c r="BY11" i="5"/>
  <c r="BX12" i="5"/>
  <c r="ER56" i="4"/>
  <c r="CB12" i="5"/>
  <c r="HT56" i="4"/>
  <c r="QN55" i="4"/>
  <c r="CW11" i="5"/>
  <c r="CV12" i="5"/>
  <c r="PT56" i="4"/>
  <c r="DB81" i="4"/>
  <c r="DH12" i="5"/>
  <c r="HL80" i="4"/>
  <c r="DQ11" i="5"/>
  <c r="NX81" i="4"/>
  <c r="EB12" i="5"/>
  <c r="CT10" i="5"/>
  <c r="BB10" i="5"/>
  <c r="EA10" i="5"/>
  <c r="CI10" i="5"/>
  <c r="AQ10" i="5"/>
  <c r="MW79" i="4"/>
  <c r="JL54" i="4"/>
  <c r="JL31" i="4"/>
  <c r="GK79" i="4"/>
  <c r="DP10" i="5"/>
  <c r="BX10" i="5"/>
  <c r="AF10" i="5"/>
  <c r="BM10" i="5"/>
  <c r="AJ10" i="5"/>
  <c r="BD10" i="5"/>
  <c r="CB10" i="5"/>
  <c r="CV10" i="5"/>
  <c r="DT10" i="5"/>
  <c r="W11" i="5"/>
  <c r="AQ11" i="5"/>
  <c r="AU11" i="5"/>
  <c r="BO11" i="5"/>
  <c r="CI11" i="5"/>
  <c r="CM11" i="5"/>
  <c r="KO79" i="4"/>
  <c r="BL31" i="4"/>
  <c r="MN31" i="4"/>
  <c r="BL54" i="4"/>
  <c r="MN54" i="4"/>
  <c r="CA79" i="4"/>
  <c r="RA79" i="4"/>
  <c r="W10" i="5"/>
  <c r="AU10" i="5"/>
  <c r="BE10" i="5"/>
  <c r="BO10" i="5"/>
  <c r="CM10" i="5"/>
  <c r="DG10" i="5"/>
  <c r="EE10" i="5"/>
  <c r="AH10" i="5"/>
  <c r="BF10" i="5"/>
  <c r="BZ10" i="5"/>
  <c r="DR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<sst xmlns="http://schemas.openxmlformats.org/spreadsheetml/2006/main" count="262" uniqueCount="107">
  <si>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</si>
  <si>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</si>
  <si>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</si>
  <si>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</si>
  <si>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</si>
  <si>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</si>
  <si>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</si>
  <si>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</si>
  <si>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</si>
  <si>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</si>
  <si>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</si>
  <si>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</si>
  <si>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</si>
  <si>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</si>
  <si>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</si>
  <si>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</si>
  <si>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</si>
  <si>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</si>
  <si>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</si>
  <si>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</si>
  <si>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</si>
  <si>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</si>
  <si>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</si>
  <si>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</si>
  <si>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</si>
  <si>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</si>
  <si>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</si>
  <si>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</si>
  <si>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</si>
  <si>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</si>
  <si>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</si>
  <si>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</si>
  <si>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</si>
  <si>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</si>
  <si>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</si>
  <si>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</si>
  <si>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</si>
  <si>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</si>
  <si>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</si>
  <si>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</si>
  <si>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</si>
  <si>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</si>
  <si>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</si>
  <si>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</si>
  <si>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</si>
  <si>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</si>
  <si>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</si>
  <si>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</si>
  <si>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</si>
  <si>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</si>
  <si>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</si>
  <si>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</si>
  <si>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</si>
  <si>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</si>
  <si>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</si>
  <si>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</si>
  <si>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</si>
  <si>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</si>
  <si>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</si>
  <si>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</si>
  <si>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</si>
  <si>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</si>
  <si>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</si>
  <si>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</si>
  <si>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</si>
  <si>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</si>
  <si>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</si>
  <si>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</si>
  <si>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</si>
  <si>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</si>
  <si>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</si>
  <si>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</si>
  <si>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</si>
  <si>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</si>
  <si>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</si>
  <si>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</si>
  <si>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</si>
  <si>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</si>
  <si>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</si>
  <si>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</si>
  <si>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</si>
  <si>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</si>
  <si>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</si>
  <si>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</si>
  <si>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</si>
  <si>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</si>
  <si>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</si>
  <si>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</si>
  <si>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231002</t>
  </si>
  <si>
    <t>46</t>
  </si>
  <si>
    <t>02</t>
  </si>
  <si>
    <t>0</t>
  </si>
  <si>
    <t>000</t>
  </si>
  <si>
    <t>愛知県　名古屋市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</si>
  <si>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</si>
  <si>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</si>
  <si>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</si>
  <si>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</si>
  <si>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</si>
  <si>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</si>
  <si>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</si>
  <si>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</si>
  <si>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</si>
  <si>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</si>
  <si>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①②経常収支比率は、工事費の増により令和５年度に比べ減少しましたが、引き続き100％を上回っており、累積欠損金もありません。
　③流動比率は、令和５年度に比べ減少していますが、引き続き100％を上回っており、短期的な資金面においてのリスクは低いと言えます。
　④企業債残高対給水収益比率はゼロとなっており、将来の財政負担が生じないよう努めています。
　⑤料金回収率は、工事費の増など維持管理費の増加により、令和５年度に比べ減少しており、100％を下回っています。今後の社会経済活動の状況が経営に与える影響を注視し、収益確保に努めていきます。
　⑥給水原価は類似団体の平均値を上回っています。引き続き、効率的かつ効果的な事業執行に努めていきます。
　⑦施設利用率は類似団体の平均値を下回っていますが、安定した給水を継続するために必要な施設規模となっています。
　⑧契約率は類似団体の平均値を下回っています。引き続き利用拡大に努め、収益確保を図ります。</t>
    <phoneticPr fontId="5"/>
  </si>
  <si>
    <t>　①有形固定資産減価償却率は、類似団体の平均値を上回っており、本市の工業用水道施設は法定耐用年数に近い資産の割合が高いと言えます。しかしこれは、整備計画に基づく施設の長寿命化により、法定耐用年数を上回る目標耐用年数を設定しているためであり、老朽化対策の遅れを表すものではありません。
　②③管路経年化率は類似団体の平均値を下回っています。管路更新率は類似団体の平均値を上回っています。配水管路をはじめとした施設については、埋設環境等を考慮した老朽度の評価結果に従い、計画的に更新を進めていきます。</t>
    <phoneticPr fontId="5"/>
  </si>
  <si>
    <t>　経営の健全性・効率性に関する指標は概ね良好ですが、資材価格や労務単価の高騰などが維持管理費の大きな増加要因となり、安定的な事業運営に非常に強い影響を及ぼしており、今後も厳しい状況が見込まれます。
　そうした状況においても、施設の老朽化対策や南海トラフ地震を見据えた地震対策などに取り組んでいく必要があります。
　このように、経営環境は極めて厳しい状況が続いておりますが、これまで以上に、効率的・効果的な事業執行に努めるとともに、将来を見据えた投資を積極的・計画的に行うことにより、持続可能な事業運営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</si>
</sst>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60.52</c:v>
                </c:pt>
                <c:pt idx="1">
                  <c:v>61.01</c:v>
                </c:pt>
                <c:pt idx="2">
                  <c:v>62.66</c:v>
                </c:pt>
                <c:pt idx="3">
                  <c:v>62.76</c:v>
                </c:pt>
                <c:pt idx="4">
                  <c:v>62.93</c:v>
                </c:pt>
              </c:numCache>
            </c:numRef>
          </c:val>
          <c:extLst>
            <c:ext xmlns:c16="http://schemas.microsoft.com/office/drawing/2014/chart" uri="{C3380CC4-5D6E-409C-BE32-E72D297353CC}">
              <c16:uniqueId val="{00000000-4EAF-4D51-A0D0-D0608924CC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4EAF-4D51-A0D0-D0608924CC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27-4522-9481-282F797BAA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3A27-4522-9481-282F797BAA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109.2</c:v>
                </c:pt>
                <c:pt idx="1">
                  <c:v>108.04</c:v>
                </c:pt>
                <c:pt idx="2">
                  <c:v>105.19</c:v>
                </c:pt>
                <c:pt idx="3">
                  <c:v>106.27</c:v>
                </c:pt>
                <c:pt idx="4">
                  <c:v>102.56</c:v>
                </c:pt>
              </c:numCache>
            </c:numRef>
          </c:val>
          <c:extLst>
            <c:ext xmlns:c16="http://schemas.microsoft.com/office/drawing/2014/chart" uri="{C3380CC4-5D6E-409C-BE32-E72D297353CC}">
              <c16:uniqueId val="{00000000-C236-42C3-8D24-9E83262092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C236-42C3-8D24-9E83262092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46.45</c:v>
                </c:pt>
                <c:pt idx="1">
                  <c:v>48.35</c:v>
                </c:pt>
                <c:pt idx="2">
                  <c:v>48.77</c:v>
                </c:pt>
                <c:pt idx="3">
                  <c:v>49.08</c:v>
                </c:pt>
                <c:pt idx="4">
                  <c:v>46.68</c:v>
                </c:pt>
              </c:numCache>
            </c:numRef>
          </c:val>
          <c:extLst>
            <c:ext xmlns:c16="http://schemas.microsoft.com/office/drawing/2014/chart" uri="{C3380CC4-5D6E-409C-BE32-E72D297353CC}">
              <c16:uniqueId val="{00000000-B4F5-47B4-9060-29D20C71E3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B4F5-47B4-9060-29D20C71E3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0.11</c:v>
                </c:pt>
                <c:pt idx="1">
                  <c:v>0.25</c:v>
                </c:pt>
                <c:pt idx="2">
                  <c:v>0.08</c:v>
                </c:pt>
                <c:pt idx="3">
                  <c:v>1.71</c:v>
                </c:pt>
                <c:pt idx="4">
                  <c:v>0.76</c:v>
                </c:pt>
              </c:numCache>
            </c:numRef>
          </c:val>
          <c:extLst>
            <c:ext xmlns:c16="http://schemas.microsoft.com/office/drawing/2014/chart" uri="{C3380CC4-5D6E-409C-BE32-E72D297353CC}">
              <c16:uniqueId val="{00000000-669E-4F72-9083-6E3BF99301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669E-4F72-9083-6E3BF99301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740.63</c:v>
                </c:pt>
                <c:pt idx="1">
                  <c:v>1162.93</c:v>
                </c:pt>
                <c:pt idx="2">
                  <c:v>568.29999999999995</c:v>
                </c:pt>
                <c:pt idx="3">
                  <c:v>1034.78</c:v>
                </c:pt>
                <c:pt idx="4">
                  <c:v>790.37</c:v>
                </c:pt>
              </c:numCache>
            </c:numRef>
          </c:val>
          <c:extLst>
            <c:ext xmlns:c16="http://schemas.microsoft.com/office/drawing/2014/chart" uri="{C3380CC4-5D6E-409C-BE32-E72D297353CC}">
              <c16:uniqueId val="{00000000-5600-4175-AC17-EEA2D55407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5600-4175-AC17-EEA2D55407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64-4C33-8101-95674DE77B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BC64-4C33-8101-95674DE77B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109.26</c:v>
                </c:pt>
                <c:pt idx="1">
                  <c:v>109.14</c:v>
                </c:pt>
                <c:pt idx="2">
                  <c:v>102.3</c:v>
                </c:pt>
                <c:pt idx="3">
                  <c:v>104.96</c:v>
                </c:pt>
                <c:pt idx="4">
                  <c:v>98.81</c:v>
                </c:pt>
              </c:numCache>
            </c:numRef>
          </c:val>
          <c:extLst>
            <c:ext xmlns:c16="http://schemas.microsoft.com/office/drawing/2014/chart" uri="{C3380CC4-5D6E-409C-BE32-E72D297353CC}">
              <c16:uniqueId val="{00000000-E33C-4986-A595-DD022173CF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E33C-4986-A595-DD022173CF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31.88</c:v>
                </c:pt>
                <c:pt idx="1">
                  <c:v>31.95</c:v>
                </c:pt>
                <c:pt idx="2">
                  <c:v>34.01</c:v>
                </c:pt>
                <c:pt idx="3">
                  <c:v>33.19</c:v>
                </c:pt>
                <c:pt idx="4">
                  <c:v>35.25</c:v>
                </c:pt>
              </c:numCache>
            </c:numRef>
          </c:val>
          <c:extLst>
            <c:ext xmlns:c16="http://schemas.microsoft.com/office/drawing/2014/chart" uri="{C3380CC4-5D6E-409C-BE32-E72D297353CC}">
              <c16:uniqueId val="{00000000-9A8B-4E58-96CD-36A6B68B85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9A8B-4E58-96CD-36A6B68B85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27.03</c:v>
                </c:pt>
                <c:pt idx="1">
                  <c:v>27</c:v>
                </c:pt>
                <c:pt idx="2">
                  <c:v>26.49</c:v>
                </c:pt>
                <c:pt idx="3">
                  <c:v>25.03</c:v>
                </c:pt>
                <c:pt idx="4">
                  <c:v>26.19</c:v>
                </c:pt>
              </c:numCache>
            </c:numRef>
          </c:val>
          <c:extLst>
            <c:ext xmlns:c16="http://schemas.microsoft.com/office/drawing/2014/chart" uri="{C3380CC4-5D6E-409C-BE32-E72D297353CC}">
              <c16:uniqueId val="{00000000-0744-435E-A6E8-2FD07C1B33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0744-435E-A6E8-2FD07C1B33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41.67</c:v>
                </c:pt>
                <c:pt idx="1">
                  <c:v>41.57</c:v>
                </c:pt>
                <c:pt idx="2">
                  <c:v>41.75</c:v>
                </c:pt>
                <c:pt idx="3">
                  <c:v>41.47</c:v>
                </c:pt>
                <c:pt idx="4">
                  <c:v>41.6</c:v>
                </c:pt>
              </c:numCache>
            </c:numRef>
          </c:val>
          <c:extLst>
            <c:ext xmlns:c16="http://schemas.microsoft.com/office/drawing/2014/chart" uri="{C3380CC4-5D6E-409C-BE32-E72D297353CC}">
              <c16:uniqueId val="{00000000-8763-46A2-B2C9-E986DBE0A2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8763-46A2-B2C9-E986DBE0A2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P6" zoomScaleNormal="100" workbookViewId="0">
      <selection activeCell="IT10" sqref="IT10:LY10"/>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愛知県　名古屋市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140000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36669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66.099999999999994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110</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58243</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109.2</v>
      </c>
      <c r="Y32" s="121"/>
      <c r="Z32" s="121"/>
      <c r="AA32" s="121"/>
      <c r="AB32" s="121"/>
      <c r="AC32" s="121"/>
      <c r="AD32" s="121"/>
      <c r="AE32" s="121"/>
      <c r="AF32" s="121"/>
      <c r="AG32" s="121"/>
      <c r="AH32" s="121"/>
      <c r="AI32" s="121"/>
      <c r="AJ32" s="121"/>
      <c r="AK32" s="121"/>
      <c r="AL32" s="121"/>
      <c r="AM32" s="121"/>
      <c r="AN32" s="121"/>
      <c r="AO32" s="121"/>
      <c r="AP32" s="121"/>
      <c r="AQ32" s="122"/>
      <c r="AR32" s="120">
        <f>データ!U6</f>
        <v>108.04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105.19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106.27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102.56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740.63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1162.93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568.29999999999995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1034.78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790.37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109.26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109.14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102.3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104.96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98.81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31.88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31.95</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34.01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33.19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35.25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27.03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26.49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25.03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26.19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41.67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41.57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41.75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41.47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41.6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60.52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61.01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62.66</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62.76</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62.93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46.45</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48.35</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48.77</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49.08</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46.68</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0.11</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0.25</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0.08</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1.71</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0.76</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57.63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58.13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59.87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56.74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58.37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53.69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56.59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54.73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54.57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0.24</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0.17</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DR0y14eTFOC6EqVUxKZpmb6bbjNRmMZlrB/4+hguwdKVJ/X+3Re3cir3jtoOwCxAXipHF6gtDM8VQMZQOD/ZA==" saltValue="nKCVQoHXAgJ3wIRSblyxKw=="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109.2</v>
      </c>
      <c r="U6" s="35">
        <f>U7</f>
        <v>108.04</v>
      </c>
      <c r="V6" s="35">
        <f>V7</f>
        <v>105.19</v>
      </c>
      <c r="W6" s="35">
        <f>W7</f>
        <v>106.27</v>
      </c>
      <c r="X6" s="35">
        <f t="shared" si="3"/>
        <v>102.56</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740.63</v>
      </c>
      <c r="AQ6" s="35">
        <f>AQ7</f>
        <v>1162.93</v>
      </c>
      <c r="AR6" s="35">
        <f>AR7</f>
        <v>568.29999999999995</v>
      </c>
      <c r="AS6" s="35">
        <f>AS7</f>
        <v>1034.78</v>
      </c>
      <c r="AT6" s="35">
        <f t="shared" si="3"/>
        <v>790.37</v>
      </c>
      <c r="AU6" s="35">
        <f t="shared" si="3"/>
        <v>638.35</v>
      </c>
      <c r="AV6" s="35">
        <f t="shared" si="3"/>
        <v>521.36</v>
      </c>
      <c r="AW6" s="35">
        <f t="shared" si="3"/>
        <v>549.66999999999996</v>
      </c>
      <c r="AX6" s="35">
        <f t="shared" si="3"/>
        <v>599.1</v>
      </c>
      <c r="AY6" s="35">
        <f t="shared" si="3"/>
        <v>785.37</v>
      </c>
      <c r="AZ6" s="33" t="str">
        <f>IF(AZ7="-","【-】","【"&amp;SUBSTITUTE(TEXT(AZ7,"#,##0.00"),"-","△")&amp;"】")</f>
        <v>【439.16】</v>
      </c>
      <c r="BA6" s="35">
        <f t="shared" si="3"/>
        <v>0</v>
      </c>
      <c r="BB6" s="35">
        <f>BB7</f>
        <v>0</v>
      </c>
      <c r="BC6" s="35">
        <f>BC7</f>
        <v>0</v>
      </c>
      <c r="BD6" s="35">
        <f>BD7</f>
        <v>0</v>
      </c>
      <c r="BE6" s="35">
        <f t="shared" si="3"/>
        <v>0</v>
      </c>
      <c r="BF6" s="35">
        <f t="shared" si="3"/>
        <v>214.2</v>
      </c>
      <c r="BG6" s="35">
        <f t="shared" si="3"/>
        <v>242.32</v>
      </c>
      <c r="BH6" s="35">
        <f t="shared" si="3"/>
        <v>256.39999999999998</v>
      </c>
      <c r="BI6" s="35">
        <f t="shared" si="3"/>
        <v>254.62</v>
      </c>
      <c r="BJ6" s="35">
        <f t="shared" si="3"/>
        <v>250.26</v>
      </c>
      <c r="BK6" s="33" t="str">
        <f>IF(BK7="-","【-】","【"&amp;SUBSTITUTE(TEXT(BK7,"#,##0.00"),"-","△")&amp;"】")</f>
        <v>【227.97】</v>
      </c>
      <c r="BL6" s="35">
        <f t="shared" si="3"/>
        <v>109.26</v>
      </c>
      <c r="BM6" s="35">
        <f>BM7</f>
        <v>109.14</v>
      </c>
      <c r="BN6" s="35">
        <f>BN7</f>
        <v>102.3</v>
      </c>
      <c r="BO6" s="35">
        <f>BO7</f>
        <v>104.96</v>
      </c>
      <c r="BP6" s="35">
        <f t="shared" si="3"/>
        <v>98.81</v>
      </c>
      <c r="BQ6" s="35">
        <f t="shared" si="3"/>
        <v>103.06</v>
      </c>
      <c r="BR6" s="35">
        <f t="shared" si="3"/>
        <v>100.74</v>
      </c>
      <c r="BS6" s="35">
        <f t="shared" si="3"/>
        <v>95.67</v>
      </c>
      <c r="BT6" s="35">
        <f t="shared" si="3"/>
        <v>106.76</v>
      </c>
      <c r="BU6" s="35">
        <f t="shared" si="3"/>
        <v>105.97</v>
      </c>
      <c r="BV6" s="33" t="str">
        <f>IF(BV7="-","【-】","【"&amp;SUBSTITUTE(TEXT(BV7,"#,##0.00"),"-","△")&amp;"】")</f>
        <v>【107.69】</v>
      </c>
      <c r="BW6" s="35">
        <f t="shared" si="3"/>
        <v>31.88</v>
      </c>
      <c r="BX6" s="35">
        <f>BX7</f>
        <v>31.95</v>
      </c>
      <c r="BY6" s="35">
        <f>BY7</f>
        <v>34.01</v>
      </c>
      <c r="BZ6" s="35">
        <f>BZ7</f>
        <v>33.19</v>
      </c>
      <c r="CA6" s="35">
        <f t="shared" si="3"/>
        <v>35.25</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27.03</v>
      </c>
      <c r="CI6" s="35">
        <f>CI7</f>
        <v>27</v>
      </c>
      <c r="CJ6" s="35">
        <f>CJ7</f>
        <v>26.49</v>
      </c>
      <c r="CK6" s="35">
        <f>CK7</f>
        <v>25.03</v>
      </c>
      <c r="CL6" s="35">
        <f t="shared" si="5"/>
        <v>26.19</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41.67</v>
      </c>
      <c r="CT6" s="35">
        <f>CT7</f>
        <v>41.57</v>
      </c>
      <c r="CU6" s="35">
        <f>CU7</f>
        <v>41.75</v>
      </c>
      <c r="CV6" s="35">
        <f>CV7</f>
        <v>41.47</v>
      </c>
      <c r="CW6" s="35">
        <f t="shared" si="6"/>
        <v>41.6</v>
      </c>
      <c r="CX6" s="35">
        <f t="shared" si="6"/>
        <v>61.99</v>
      </c>
      <c r="CY6" s="35">
        <f t="shared" si="6"/>
        <v>62.26</v>
      </c>
      <c r="CZ6" s="35">
        <f t="shared" si="6"/>
        <v>63.81</v>
      </c>
      <c r="DA6" s="35">
        <f t="shared" si="6"/>
        <v>65.94</v>
      </c>
      <c r="DB6" s="35">
        <f t="shared" si="6"/>
        <v>66.16</v>
      </c>
      <c r="DC6" s="33" t="str">
        <f>IF(DC7="-","【-】","【"&amp;SUBSTITUTE(TEXT(DC7,"#,##0.00"),"-","△")&amp;"】")</f>
        <v>【77.20】</v>
      </c>
      <c r="DD6" s="35">
        <f t="shared" ref="DD6:DM6" si="7">DD7</f>
        <v>60.52</v>
      </c>
      <c r="DE6" s="35">
        <f>DE7</f>
        <v>61.01</v>
      </c>
      <c r="DF6" s="35">
        <f>DF7</f>
        <v>62.66</v>
      </c>
      <c r="DG6" s="35">
        <f>DG7</f>
        <v>62.76</v>
      </c>
      <c r="DH6" s="35">
        <f t="shared" si="7"/>
        <v>62.93</v>
      </c>
      <c r="DI6" s="35">
        <f t="shared" si="7"/>
        <v>57.63</v>
      </c>
      <c r="DJ6" s="35">
        <f t="shared" si="7"/>
        <v>58.13</v>
      </c>
      <c r="DK6" s="35">
        <f t="shared" si="7"/>
        <v>59.87</v>
      </c>
      <c r="DL6" s="35">
        <f t="shared" si="7"/>
        <v>56.74</v>
      </c>
      <c r="DM6" s="35">
        <f t="shared" si="7"/>
        <v>58.37</v>
      </c>
      <c r="DN6" s="33" t="str">
        <f>IF(DN7="-","【-】","【"&amp;SUBSTITUTE(TEXT(DN7,"#,##0.00"),"-","△")&amp;"】")</f>
        <v>【61.29】</v>
      </c>
      <c r="DO6" s="35">
        <f t="shared" ref="DO6:DX6" si="8">DO7</f>
        <v>46.45</v>
      </c>
      <c r="DP6" s="35">
        <f>DP7</f>
        <v>48.35</v>
      </c>
      <c r="DQ6" s="35">
        <f>DQ7</f>
        <v>48.77</v>
      </c>
      <c r="DR6" s="35">
        <f>DR7</f>
        <v>49.08</v>
      </c>
      <c r="DS6" s="35">
        <f t="shared" si="8"/>
        <v>46.68</v>
      </c>
      <c r="DT6" s="35">
        <f t="shared" si="8"/>
        <v>52.35</v>
      </c>
      <c r="DU6" s="35">
        <f t="shared" si="8"/>
        <v>53.69</v>
      </c>
      <c r="DV6" s="35">
        <f t="shared" si="8"/>
        <v>56.59</v>
      </c>
      <c r="DW6" s="35">
        <f t="shared" si="8"/>
        <v>54.73</v>
      </c>
      <c r="DX6" s="35">
        <f t="shared" si="8"/>
        <v>54.57</v>
      </c>
      <c r="DY6" s="33" t="str">
        <f>IF(DY7="-","【-】","【"&amp;SUBSTITUTE(TEXT(DY7,"#,##0.00"),"-","△")&amp;"】")</f>
        <v>【50.74】</v>
      </c>
      <c r="DZ6" s="35">
        <f t="shared" ref="DZ6:EI6" si="9">DZ7</f>
        <v>0.11</v>
      </c>
      <c r="EA6" s="35">
        <f>EA7</f>
        <v>0.25</v>
      </c>
      <c r="EB6" s="35">
        <f>EB7</f>
        <v>0.08</v>
      </c>
      <c r="EC6" s="35">
        <f>EC7</f>
        <v>1.71</v>
      </c>
      <c r="ED6" s="35">
        <f t="shared" si="9"/>
        <v>0.76</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140000</v>
      </c>
      <c r="L7" s="37" t="s">
        <v>96</v>
      </c>
      <c r="M7" s="38">
        <v>1</v>
      </c>
      <c r="N7" s="38">
        <v>36669</v>
      </c>
      <c r="O7" s="39" t="s">
        <v>97</v>
      </c>
      <c r="P7" s="39">
        <v>66.099999999999994</v>
      </c>
      <c r="Q7" s="38">
        <v>110</v>
      </c>
      <c r="R7" s="38">
        <v>58243</v>
      </c>
      <c r="S7" s="37" t="s">
        <v>98</v>
      </c>
      <c r="T7" s="40">
        <v>109.2</v>
      </c>
      <c r="U7" s="40">
        <v>108.04</v>
      </c>
      <c r="V7" s="40">
        <v>105.19</v>
      </c>
      <c r="W7" s="40">
        <v>106.27</v>
      </c>
      <c r="X7" s="40">
        <v>102.56</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740.63</v>
      </c>
      <c r="AQ7" s="40">
        <v>1162.93</v>
      </c>
      <c r="AR7" s="40">
        <v>568.29999999999995</v>
      </c>
      <c r="AS7" s="40">
        <v>1034.78</v>
      </c>
      <c r="AT7" s="40">
        <v>790.37</v>
      </c>
      <c r="AU7" s="40">
        <v>638.35</v>
      </c>
      <c r="AV7" s="40">
        <v>521.36</v>
      </c>
      <c r="AW7" s="40">
        <v>549.66999999999996</v>
      </c>
      <c r="AX7" s="40">
        <v>599.1</v>
      </c>
      <c r="AY7" s="40">
        <v>785.37</v>
      </c>
      <c r="AZ7" s="40">
        <v>439.16</v>
      </c>
      <c r="BA7" s="40">
        <v>0</v>
      </c>
      <c r="BB7" s="40">
        <v>0</v>
      </c>
      <c r="BC7" s="40">
        <v>0</v>
      </c>
      <c r="BD7" s="40">
        <v>0</v>
      </c>
      <c r="BE7" s="40">
        <v>0</v>
      </c>
      <c r="BF7" s="40">
        <v>214.2</v>
      </c>
      <c r="BG7" s="40">
        <v>242.32</v>
      </c>
      <c r="BH7" s="40">
        <v>256.39999999999998</v>
      </c>
      <c r="BI7" s="40">
        <v>254.62</v>
      </c>
      <c r="BJ7" s="40">
        <v>250.26</v>
      </c>
      <c r="BK7" s="40">
        <v>227.97</v>
      </c>
      <c r="BL7" s="40">
        <v>109.26</v>
      </c>
      <c r="BM7" s="40">
        <v>109.14</v>
      </c>
      <c r="BN7" s="40">
        <v>102.3</v>
      </c>
      <c r="BO7" s="40">
        <v>104.96</v>
      </c>
      <c r="BP7" s="40">
        <v>98.81</v>
      </c>
      <c r="BQ7" s="40">
        <v>103.06</v>
      </c>
      <c r="BR7" s="40">
        <v>100.74</v>
      </c>
      <c r="BS7" s="40">
        <v>95.67</v>
      </c>
      <c r="BT7" s="40">
        <v>106.76</v>
      </c>
      <c r="BU7" s="40">
        <v>105.97</v>
      </c>
      <c r="BV7" s="40">
        <v>107.69</v>
      </c>
      <c r="BW7" s="40">
        <v>31.88</v>
      </c>
      <c r="BX7" s="40">
        <v>31.95</v>
      </c>
      <c r="BY7" s="40">
        <v>34.01</v>
      </c>
      <c r="BZ7" s="40">
        <v>33.19</v>
      </c>
      <c r="CA7" s="40">
        <v>35.25</v>
      </c>
      <c r="CB7" s="40">
        <v>26.92</v>
      </c>
      <c r="CC7" s="40">
        <v>27.33</v>
      </c>
      <c r="CD7" s="40">
        <v>27.25</v>
      </c>
      <c r="CE7" s="40">
        <v>24.35</v>
      </c>
      <c r="CF7" s="40">
        <v>24.73</v>
      </c>
      <c r="CG7" s="40">
        <v>20.260000000000002</v>
      </c>
      <c r="CH7" s="40">
        <v>27.03</v>
      </c>
      <c r="CI7" s="40">
        <v>27</v>
      </c>
      <c r="CJ7" s="40">
        <v>26.49</v>
      </c>
      <c r="CK7" s="40">
        <v>25.03</v>
      </c>
      <c r="CL7" s="40">
        <v>26.19</v>
      </c>
      <c r="CM7" s="40">
        <v>40.29</v>
      </c>
      <c r="CN7" s="40">
        <v>40.409999999999997</v>
      </c>
      <c r="CO7" s="40">
        <v>41.58</v>
      </c>
      <c r="CP7" s="40">
        <v>42.67</v>
      </c>
      <c r="CQ7" s="40">
        <v>42.68</v>
      </c>
      <c r="CR7" s="40">
        <v>52.31</v>
      </c>
      <c r="CS7" s="40">
        <v>41.67</v>
      </c>
      <c r="CT7" s="40">
        <v>41.57</v>
      </c>
      <c r="CU7" s="40">
        <v>41.75</v>
      </c>
      <c r="CV7" s="40">
        <v>41.47</v>
      </c>
      <c r="CW7" s="40">
        <v>41.6</v>
      </c>
      <c r="CX7" s="40">
        <v>61.99</v>
      </c>
      <c r="CY7" s="40">
        <v>62.26</v>
      </c>
      <c r="CZ7" s="40">
        <v>63.81</v>
      </c>
      <c r="DA7" s="40">
        <v>65.94</v>
      </c>
      <c r="DB7" s="40">
        <v>66.16</v>
      </c>
      <c r="DC7" s="40">
        <v>77.2</v>
      </c>
      <c r="DD7" s="40">
        <v>60.52</v>
      </c>
      <c r="DE7" s="40">
        <v>61.01</v>
      </c>
      <c r="DF7" s="40">
        <v>62.66</v>
      </c>
      <c r="DG7" s="40">
        <v>62.76</v>
      </c>
      <c r="DH7" s="40">
        <v>62.93</v>
      </c>
      <c r="DI7" s="40">
        <v>57.63</v>
      </c>
      <c r="DJ7" s="40">
        <v>58.13</v>
      </c>
      <c r="DK7" s="40">
        <v>59.87</v>
      </c>
      <c r="DL7" s="40">
        <v>56.74</v>
      </c>
      <c r="DM7" s="40">
        <v>58.37</v>
      </c>
      <c r="DN7" s="40">
        <v>61.29</v>
      </c>
      <c r="DO7" s="40">
        <v>46.45</v>
      </c>
      <c r="DP7" s="40">
        <v>48.35</v>
      </c>
      <c r="DQ7" s="40">
        <v>48.77</v>
      </c>
      <c r="DR7" s="40">
        <v>49.08</v>
      </c>
      <c r="DS7" s="40">
        <v>46.68</v>
      </c>
      <c r="DT7" s="40">
        <v>52.35</v>
      </c>
      <c r="DU7" s="40">
        <v>53.69</v>
      </c>
      <c r="DV7" s="40">
        <v>56.59</v>
      </c>
      <c r="DW7" s="40">
        <v>54.73</v>
      </c>
      <c r="DX7" s="40">
        <v>54.57</v>
      </c>
      <c r="DY7" s="40">
        <v>50.74</v>
      </c>
      <c r="DZ7" s="40">
        <v>0.11</v>
      </c>
      <c r="EA7" s="40">
        <v>0.25</v>
      </c>
      <c r="EB7" s="40">
        <v>0.08</v>
      </c>
      <c r="EC7" s="40">
        <v>1.71</v>
      </c>
      <c r="ED7" s="40">
        <v>0.76</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109.2</v>
      </c>
      <c r="V11" s="48">
        <f>IF(U6="-",NA(),U6)</f>
        <v>108.04</v>
      </c>
      <c r="W11" s="48">
        <f>IF(V6="-",NA(),V6)</f>
        <v>105.19</v>
      </c>
      <c r="X11" s="48">
        <f>IF(W6="-",NA(),W6)</f>
        <v>106.27</v>
      </c>
      <c r="Y11" s="48">
        <f>IF(X6="-",NA(),X6)</f>
        <v>102.56</v>
      </c>
      <c r="AE11" s="47" t="s">
        <v>23</v>
      </c>
      <c r="AF11" s="48">
        <f>IF(AE6="-",NA(),AE6)</f>
        <v>0</v>
      </c>
      <c r="AG11" s="48">
        <f>IF(AF6="-",NA(),AF6)</f>
        <v>0</v>
      </c>
      <c r="AH11" s="48">
        <f>IF(AG6="-",NA(),AG6)</f>
        <v>0</v>
      </c>
      <c r="AI11" s="48">
        <f>IF(AH6="-",NA(),AH6)</f>
        <v>0</v>
      </c>
      <c r="AJ11" s="48">
        <f>IF(AI6="-",NA(),AI6)</f>
        <v>0</v>
      </c>
      <c r="AP11" s="47" t="s">
        <v>23</v>
      </c>
      <c r="AQ11" s="48">
        <f>IF(AP6="-",NA(),AP6)</f>
        <v>740.63</v>
      </c>
      <c r="AR11" s="48">
        <f>IF(AQ6="-",NA(),AQ6)</f>
        <v>1162.93</v>
      </c>
      <c r="AS11" s="48">
        <f>IF(AR6="-",NA(),AR6)</f>
        <v>568.29999999999995</v>
      </c>
      <c r="AT11" s="48">
        <f>IF(AS6="-",NA(),AS6)</f>
        <v>1034.78</v>
      </c>
      <c r="AU11" s="48">
        <f>IF(AT6="-",NA(),AT6)</f>
        <v>790.37</v>
      </c>
      <c r="BA11" s="47" t="s">
        <v>23</v>
      </c>
      <c r="BB11" s="48">
        <f>IF(BA6="-",NA(),BA6)</f>
        <v>0</v>
      </c>
      <c r="BC11" s="48">
        <f>IF(BB6="-",NA(),BB6)</f>
        <v>0</v>
      </c>
      <c r="BD11" s="48">
        <f>IF(BC6="-",NA(),BC6)</f>
        <v>0</v>
      </c>
      <c r="BE11" s="48">
        <f>IF(BD6="-",NA(),BD6)</f>
        <v>0</v>
      </c>
      <c r="BF11" s="48">
        <f>IF(BE6="-",NA(),BE6)</f>
        <v>0</v>
      </c>
      <c r="BL11" s="47" t="s">
        <v>23</v>
      </c>
      <c r="BM11" s="48">
        <f>IF(BL6="-",NA(),BL6)</f>
        <v>109.26</v>
      </c>
      <c r="BN11" s="48">
        <f>IF(BM6="-",NA(),BM6)</f>
        <v>109.14</v>
      </c>
      <c r="BO11" s="48">
        <f>IF(BN6="-",NA(),BN6)</f>
        <v>102.3</v>
      </c>
      <c r="BP11" s="48">
        <f>IF(BO6="-",NA(),BO6)</f>
        <v>104.96</v>
      </c>
      <c r="BQ11" s="48">
        <f>IF(BP6="-",NA(),BP6)</f>
        <v>98.81</v>
      </c>
      <c r="BW11" s="47" t="s">
        <v>23</v>
      </c>
      <c r="BX11" s="48">
        <f>IF(BW6="-",NA(),BW6)</f>
        <v>31.88</v>
      </c>
      <c r="BY11" s="48">
        <f>IF(BX6="-",NA(),BX6)</f>
        <v>31.95</v>
      </c>
      <c r="BZ11" s="48">
        <f>IF(BY6="-",NA(),BY6)</f>
        <v>34.01</v>
      </c>
      <c r="CA11" s="48">
        <f>IF(BZ6="-",NA(),BZ6)</f>
        <v>33.19</v>
      </c>
      <c r="CB11" s="48">
        <f>IF(CA6="-",NA(),CA6)</f>
        <v>35.25</v>
      </c>
      <c r="CH11" s="47" t="s">
        <v>23</v>
      </c>
      <c r="CI11" s="48">
        <f>IF(CH6="-",NA(),CH6)</f>
        <v>27.03</v>
      </c>
      <c r="CJ11" s="48">
        <f>IF(CI6="-",NA(),CI6)</f>
        <v>27</v>
      </c>
      <c r="CK11" s="48">
        <f>IF(CJ6="-",NA(),CJ6)</f>
        <v>26.49</v>
      </c>
      <c r="CL11" s="48">
        <f>IF(CK6="-",NA(),CK6)</f>
        <v>25.03</v>
      </c>
      <c r="CM11" s="48">
        <f>IF(CL6="-",NA(),CL6)</f>
        <v>26.19</v>
      </c>
      <c r="CS11" s="47" t="s">
        <v>23</v>
      </c>
      <c r="CT11" s="48">
        <f>IF(CS6="-",NA(),CS6)</f>
        <v>41.67</v>
      </c>
      <c r="CU11" s="48">
        <f>IF(CT6="-",NA(),CT6)</f>
        <v>41.57</v>
      </c>
      <c r="CV11" s="48">
        <f>IF(CU6="-",NA(),CU6)</f>
        <v>41.75</v>
      </c>
      <c r="CW11" s="48">
        <f>IF(CV6="-",NA(),CV6)</f>
        <v>41.47</v>
      </c>
      <c r="CX11" s="48">
        <f>IF(CW6="-",NA(),CW6)</f>
        <v>41.6</v>
      </c>
      <c r="DD11" s="47" t="s">
        <v>23</v>
      </c>
      <c r="DE11" s="48">
        <f>IF(DD6="-",NA(),DD6)</f>
        <v>60.52</v>
      </c>
      <c r="DF11" s="48">
        <f>IF(DE6="-",NA(),DE6)</f>
        <v>61.01</v>
      </c>
      <c r="DG11" s="48">
        <f>IF(DF6="-",NA(),DF6)</f>
        <v>62.66</v>
      </c>
      <c r="DH11" s="48">
        <f>IF(DG6="-",NA(),DG6)</f>
        <v>62.76</v>
      </c>
      <c r="DI11" s="48">
        <f>IF(DH6="-",NA(),DH6)</f>
        <v>62.93</v>
      </c>
      <c r="DO11" s="47" t="s">
        <v>23</v>
      </c>
      <c r="DP11" s="48">
        <f>IF(DO6="-",NA(),DO6)</f>
        <v>46.45</v>
      </c>
      <c r="DQ11" s="48">
        <f>IF(DP6="-",NA(),DP6)</f>
        <v>48.35</v>
      </c>
      <c r="DR11" s="48">
        <f>IF(DQ6="-",NA(),DQ6)</f>
        <v>48.77</v>
      </c>
      <c r="DS11" s="48">
        <f>IF(DR6="-",NA(),DR6)</f>
        <v>49.08</v>
      </c>
      <c r="DT11" s="48">
        <f>IF(DS6="-",NA(),DS6)</f>
        <v>46.68</v>
      </c>
      <c r="DZ11" s="47" t="s">
        <v>23</v>
      </c>
      <c r="EA11" s="48">
        <f>IF(DZ6="-",NA(),DZ6)</f>
        <v>0.11</v>
      </c>
      <c r="EB11" s="48">
        <f>IF(EA6="-",NA(),EA6)</f>
        <v>0.25</v>
      </c>
      <c r="EC11" s="48">
        <f>IF(EB6="-",NA(),EB6)</f>
        <v>0.08</v>
      </c>
      <c r="ED11" s="48">
        <f>IF(EC6="-",NA(),EC6)</f>
        <v>1.71</v>
      </c>
      <c r="EE11" s="48">
        <f>IF(ED6="-",NA(),ED6)</f>
        <v>0.76</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C9662BA-7052-48AA-8F33-3BCC7B7B6E8C}"/>
</file>

<file path=customXml/itemProps2.xml><?xml version="1.0" encoding="utf-8"?>
<ds:datastoreItem xmlns:ds="http://schemas.openxmlformats.org/officeDocument/2006/customXml" ds:itemID="{69B672A5-D449-42DE-90E2-04440F6986D5}"/>
</file>

<file path=customXml/itemProps3.xml><?xml version="1.0" encoding="utf-8"?>
<ds:datastoreItem xmlns:ds="http://schemas.openxmlformats.org/officeDocument/2006/customXml" ds:itemID="{A1ED02F6-907A-4DB6-85AC-AD4B22D2A0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2026-01-30T00:48:42Z</dcterms:created>
  <dcterms:modified xsi:type="dcterms:W3CDTF">2026-01-30T00:52:56Z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