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12-11　経営戦略室\001 経営\015 経営比較分析表\11 R07（R06年度決算分）\02 回答\"/>
    </mc:Choice>
  </mc:AlternateContent>
  <xr:revisionPtr revIDLastSave="0" documentId="13_ncr:1_{46A7A890-A381-4308-83A3-59E56795214C}" xr6:coauthVersionLast="47" xr6:coauthVersionMax="47" xr10:uidLastSave="{00000000-0000-0000-0000-000000000000}"/>
  <workbookProtection workbookAlgorithmName="SHA-512" workbookHashValue="+txoqfTXLibcmLuyiaK53LeXnX/I3nsSeEW22zdNEx0ha5b1gs79TbSYecOV3yGXDyGMw55If1XuAHqP+j9L9g==" workbookSaltValue="PEbxHRdHqnMgWnCf73eps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H85" i="4"/>
  <c r="F85" i="4"/>
  <c r="BB10" i="4"/>
  <c r="AT10" i="4"/>
  <c r="AL10" i="4"/>
  <c r="W10" i="4"/>
  <c r="P10" i="4"/>
  <c r="BB8" i="4"/>
  <c r="AD8" i="4"/>
  <c r="W8" i="4"/>
  <c r="B8" i="4"/>
  <c r="B6" i="4"/>
</calcChain>
</file>

<file path=xl/sharedStrings.xml><?xml version="1.0" encoding="utf-8"?>
<sst xmlns="http://schemas.openxmlformats.org/spreadsheetml/2006/main" count="228" uniqueCount="116">
  <si>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</si>
  <si>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</si>
  <si>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</si>
  <si>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</si>
  <si>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</si>
  <si>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</si>
  <si>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</si>
  <si>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</si>
  <si>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</si>
  <si>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</si>
  <si>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</si>
  <si>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</si>
  <si>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</si>
  <si>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</si>
  <si>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</si>
  <si>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</si>
  <si>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</si>
  <si>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</si>
  <si>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</si>
  <si>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</si>
  <si>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</si>
  <si>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</si>
  <si>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</si>
  <si>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</si>
  <si>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</si>
  <si>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</si>
  <si>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</si>
  <si>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</si>
  <si>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</si>
  <si>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</si>
  <si>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</si>
  <si>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</si>
  <si>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</si>
  <si>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</si>
  <si>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</si>
  <si>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</si>
  <si>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</si>
  <si>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</si>
  <si>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</si>
  <si>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</si>
  <si>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</si>
  <si>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</si>
  <si>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</si>
  <si>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</si>
  <si>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</si>
  <si>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</si>
  <si>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</si>
  <si>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</si>
  <si>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</si>
  <si>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</si>
  <si>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</si>
  <si>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</si>
  <si>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</si>
  <si>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</si>
  <si>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</si>
  <si>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</si>
  <si>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</si>
  <si>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</si>
  <si>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</si>
  <si>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</si>
  <si>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</si>
  <si>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</si>
  <si>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</si>
  <si>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</si>
  <si>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</si>
  <si>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</si>
  <si>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</si>
  <si>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</si>
  <si>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</si>
  <si>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</si>
  <si>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</si>
  <si>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</si>
  <si>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</si>
  <si>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</si>
  <si>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</si>
  <si>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</si>
  <si>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</si>
  <si>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</si>
  <si>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</si>
  <si>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</si>
  <si>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</si>
  <si>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</si>
  <si>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</si>
  <si>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</si>
  <si>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</si>
  <si>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</si>
  <si>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</si>
  <si>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</si>
  <si>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</si>
  <si>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</si>
  <si>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</si>
  <si>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</si>
  <si>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</si>
  <si>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京都市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</si>
  <si>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</si>
  <si>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</si>
  <si>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</si>
  <si>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</si>
  <si>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</si>
  <si>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</si>
  <si>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</si>
  <si>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</si>
  <si>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</si>
  <si>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</si>
  <si>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</si>
  <si>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</si>
  <si>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</si>
  <si>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</si>
  <si>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</si>
  <si>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</si>
  <si>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</si>
  <si>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</si>
  <si>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</si>
  <si>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令和2年度以降「①経常収支比率」、「⑤料金回収率」共に類似団体平均値を上回っている。令和6年度は料金単価の高い事業用の使用水量の増加により収益が増加したが、各種物価高騰の影響による物件費の増加に伴い、費用の増加が収益の増加を大きく上回ったため、対前年度比で低下した。
○「⑦施設利用率」は事業用の使用水量が増加したことにより、1日平均配水量が増加したため、前年度と比べ0.2ポイント上昇した。また、「⑥給水原価」は、各種物価高騰の影響で人件費や物件費が増加するなど、費用の増加に伴い、前年度と比べ4.0円上昇（悪化）したが、継続して類似団体平均値を下回っている。
○一方で、「④企業債残高対給水収益比率」は、これまで建設財源の多くを企業債で賄ってきたため、類似団体平均値を大きく上回っている。令和6年度は、給水収益が増加したものの、企業債残高がそれ以上の割合で増加したことにより、前年度と比べ3.5ポイント上昇（悪化）した。</t>
    <rPh sb="79" eb="81">
      <t>カクシュ</t>
    </rPh>
    <rPh sb="81" eb="85">
      <t>ブッカコウトウ</t>
    </rPh>
    <rPh sb="86" eb="88">
      <t>エイキョウ</t>
    </rPh>
    <rPh sb="91" eb="94">
      <t>ブッケンヒ</t>
    </rPh>
    <rPh sb="95" eb="97">
      <t>ゾウカ</t>
    </rPh>
    <rPh sb="98" eb="99">
      <t>トモナ</t>
    </rPh>
    <rPh sb="104" eb="106">
      <t>ゾウカ</t>
    </rPh>
    <rPh sb="110" eb="112">
      <t>ゾウカ</t>
    </rPh>
    <rPh sb="113" eb="114">
      <t>オオ</t>
    </rPh>
    <rPh sb="116" eb="118">
      <t>ウワマワ</t>
    </rPh>
    <rPh sb="129" eb="131">
      <t>テイカ</t>
    </rPh>
    <rPh sb="145" eb="148">
      <t>ジギョウヨウ</t>
    </rPh>
    <rPh sb="237" eb="239">
      <t>ゾウカ</t>
    </rPh>
    <rPh sb="240" eb="241">
      <t>トモナ</t>
    </rPh>
    <rPh sb="253" eb="255">
      <t>ジョウショウ</t>
    </rPh>
    <rPh sb="256" eb="258">
      <t>アッカ</t>
    </rPh>
    <rPh sb="404" eb="406">
      <t>ジョウショウ</t>
    </rPh>
    <rPh sb="407" eb="409">
      <t>アッカ</t>
    </rPh>
    <phoneticPr fontId="4"/>
  </si>
  <si>
    <t>○「①有形固定資産減価償却率」は、改築更新を上回るペースで配水管や施設の老朽化が進み、有形固定資産減価償却累計額が増加したため、前年度と比べ0.6ポイント上昇（悪化）した。
○「②管路経年化率」は、これまでと同様に改築更新を上回るペースで法定耐用年数（40年）を超える管路が増加したことから、対前年度比で0.1ポイント上昇（悪化）した。
○「③管路更新率」は、前年度と比べ0.1ポイント上昇し、継続して類似団体平均値を上回っている。</t>
    <rPh sb="193" eb="195">
      <t>ジョウショウ</t>
    </rPh>
    <rPh sb="197" eb="199">
      <t>ケイゾク</t>
    </rPh>
    <phoneticPr fontId="4"/>
  </si>
  <si>
    <t>○企業債残高対給水収益比率と管路経年化率が他都市と比べても高い水準にあるため、企業債の発行抑制と管路更新事業の推進が課題となっている。
○今後も節水型社会の定着や人口減少等により水需要の減少が見込まれるほか、昭和40年代～50年代以前に布設した大量の配水管が順次更新時期を迎えるなど厳しい経営環境が続くことが見込まれる。
○加えて、近年の物価高騰の影響に伴い、支出は年々増加傾向にあり、経営を圧迫している。
○このような状況から、現経営戦略に基づき、配水管更新などの事業を着実に推進していくとともに、業務執行体制の効率化や財務体質の強化などに努める。
○さらに、持続可能な事業運営の実現のため、令和10年度以降の次期経営戦略の策定に向けて検討を進める。</t>
    <rPh sb="162" eb="163">
      <t>クワ</t>
    </rPh>
    <rPh sb="166" eb="168">
      <t>キンネン</t>
    </rPh>
    <rPh sb="169" eb="171">
      <t>ブッカ</t>
    </rPh>
    <rPh sb="171" eb="173">
      <t>コウトウ</t>
    </rPh>
    <rPh sb="174" eb="176">
      <t>エイキョウ</t>
    </rPh>
    <rPh sb="177" eb="178">
      <t>トモナ</t>
    </rPh>
    <rPh sb="180" eb="182">
      <t>シシュツ</t>
    </rPh>
    <rPh sb="183" eb="185">
      <t>ネンネン</t>
    </rPh>
    <rPh sb="185" eb="187">
      <t>ゾウカ</t>
    </rPh>
    <rPh sb="187" eb="189">
      <t>ケイコウ</t>
    </rPh>
    <rPh sb="196" eb="198">
      <t>アッパク</t>
    </rPh>
    <rPh sb="210" eb="212">
      <t>ジョウキョウ</t>
    </rPh>
    <rPh sb="215" eb="216">
      <t>ゲン</t>
    </rPh>
    <rPh sb="216" eb="220">
      <t>ケイエイセンリャク</t>
    </rPh>
    <rPh sb="271" eb="27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</si>
</sst>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1.35</c:v>
                </c:pt>
                <c:pt idx="1">
                  <c:v>1.34</c:v>
                </c:pt>
                <c:pt idx="2">
                  <c:v>1.34</c:v>
                </c:pt>
                <c:pt idx="3">
                  <c:v>1.21</c:v>
                </c:pt>
                <c:pt idx="4">
                  <c:v>1.3</c:v>
                </c:pt>
              </c:numCache>
            </c:numRef>
          </c:val>
          <c:extLst>
            <c:ext xmlns:c16="http://schemas.microsoft.com/office/drawing/2014/chart" uri="{C3380CC4-5D6E-409C-BE32-E72D297353CC}">
              <c16:uniqueId val="{00000000-DE29-4C2F-8485-B309704E3A9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DE29-4C2F-8485-B309704E3A9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65.42</c:v>
                </c:pt>
                <c:pt idx="1">
                  <c:v>64.63</c:v>
                </c:pt>
                <c:pt idx="2">
                  <c:v>64.45</c:v>
                </c:pt>
                <c:pt idx="3">
                  <c:v>64.72</c:v>
                </c:pt>
                <c:pt idx="4">
                  <c:v>64.89</c:v>
                </c:pt>
              </c:numCache>
            </c:numRef>
          </c:val>
          <c:extLst>
            <c:ext xmlns:c16="http://schemas.microsoft.com/office/drawing/2014/chart" uri="{C3380CC4-5D6E-409C-BE32-E72D297353CC}">
              <c16:uniqueId val="{00000000-1768-4E54-A0B6-DE3D9465E22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1768-4E54-A0B6-DE3D9465E22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91.07</c:v>
                </c:pt>
                <c:pt idx="1">
                  <c:v>91.8</c:v>
                </c:pt>
                <c:pt idx="2">
                  <c:v>91.87</c:v>
                </c:pt>
                <c:pt idx="3">
                  <c:v>91.68</c:v>
                </c:pt>
                <c:pt idx="4">
                  <c:v>91.68</c:v>
                </c:pt>
              </c:numCache>
            </c:numRef>
          </c:val>
          <c:extLst>
            <c:ext xmlns:c16="http://schemas.microsoft.com/office/drawing/2014/chart" uri="{C3380CC4-5D6E-409C-BE32-E72D297353CC}">
              <c16:uniqueId val="{00000000-417A-4C8C-9282-859C01D6B0D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417A-4C8C-9282-859C01D6B0D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114.25</c:v>
                </c:pt>
                <c:pt idx="1">
                  <c:v>114.24</c:v>
                </c:pt>
                <c:pt idx="2">
                  <c:v>112.83</c:v>
                </c:pt>
                <c:pt idx="3">
                  <c:v>117.2</c:v>
                </c:pt>
                <c:pt idx="4">
                  <c:v>114.97</c:v>
                </c:pt>
              </c:numCache>
            </c:numRef>
          </c:val>
          <c:extLst>
            <c:ext xmlns:c16="http://schemas.microsoft.com/office/drawing/2014/chart" uri="{C3380CC4-5D6E-409C-BE32-E72D297353CC}">
              <c16:uniqueId val="{00000000-8358-4174-B5A8-0AA63178397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8358-4174-B5A8-0AA63178397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47.46</c:v>
                </c:pt>
                <c:pt idx="1">
                  <c:v>47.95</c:v>
                </c:pt>
                <c:pt idx="2">
                  <c:v>47.91</c:v>
                </c:pt>
                <c:pt idx="3">
                  <c:v>48.9</c:v>
                </c:pt>
                <c:pt idx="4">
                  <c:v>49.5</c:v>
                </c:pt>
              </c:numCache>
            </c:numRef>
          </c:val>
          <c:extLst>
            <c:ext xmlns:c16="http://schemas.microsoft.com/office/drawing/2014/chart" uri="{C3380CC4-5D6E-409C-BE32-E72D297353CC}">
              <c16:uniqueId val="{00000000-3C37-4351-A072-BCFE428E45C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3C37-4351-A072-BCFE428E45C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37.200000000000003</c:v>
                </c:pt>
                <c:pt idx="1">
                  <c:v>37.78</c:v>
                </c:pt>
                <c:pt idx="2">
                  <c:v>38.61</c:v>
                </c:pt>
                <c:pt idx="3">
                  <c:v>39.340000000000003</c:v>
                </c:pt>
                <c:pt idx="4">
                  <c:v>40.71</c:v>
                </c:pt>
              </c:numCache>
            </c:numRef>
          </c:val>
          <c:extLst>
            <c:ext xmlns:c16="http://schemas.microsoft.com/office/drawing/2014/chart" uri="{C3380CC4-5D6E-409C-BE32-E72D297353CC}">
              <c16:uniqueId val="{00000000-0BA9-495F-A934-5134BF0707C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0BA9-495F-A934-5134BF0707C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9C-4446-8445-FE2CA095E85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B9C-4446-8445-FE2CA095E85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64.989999999999995</c:v>
                </c:pt>
                <c:pt idx="1">
                  <c:v>68.53</c:v>
                </c:pt>
                <c:pt idx="2">
                  <c:v>69.69</c:v>
                </c:pt>
                <c:pt idx="3">
                  <c:v>69.709999999999994</c:v>
                </c:pt>
                <c:pt idx="4">
                  <c:v>66</c:v>
                </c:pt>
              </c:numCache>
            </c:numRef>
          </c:val>
          <c:extLst>
            <c:ext xmlns:c16="http://schemas.microsoft.com/office/drawing/2014/chart" uri="{C3380CC4-5D6E-409C-BE32-E72D297353CC}">
              <c16:uniqueId val="{00000000-72B3-421A-AD8B-2448A4B5B9F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72B3-421A-AD8B-2448A4B5B9F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603.78</c:v>
                </c:pt>
                <c:pt idx="1">
                  <c:v>601.54999999999995</c:v>
                </c:pt>
                <c:pt idx="2">
                  <c:v>588.28</c:v>
                </c:pt>
                <c:pt idx="3">
                  <c:v>578.42999999999995</c:v>
                </c:pt>
                <c:pt idx="4">
                  <c:v>581.9</c:v>
                </c:pt>
              </c:numCache>
            </c:numRef>
          </c:val>
          <c:extLst>
            <c:ext xmlns:c16="http://schemas.microsoft.com/office/drawing/2014/chart" uri="{C3380CC4-5D6E-409C-BE32-E72D297353CC}">
              <c16:uniqueId val="{00000000-4004-4AFD-B13B-0F86ABA594C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4004-4AFD-B13B-0F86ABA594C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104.31</c:v>
                </c:pt>
                <c:pt idx="1">
                  <c:v>103.6</c:v>
                </c:pt>
                <c:pt idx="2">
                  <c:v>102.63</c:v>
                </c:pt>
                <c:pt idx="3">
                  <c:v>105.47</c:v>
                </c:pt>
                <c:pt idx="4">
                  <c:v>103.27</c:v>
                </c:pt>
              </c:numCache>
            </c:numRef>
          </c:val>
          <c:extLst>
            <c:ext xmlns:c16="http://schemas.microsoft.com/office/drawing/2014/chart" uri="{C3380CC4-5D6E-409C-BE32-E72D297353CC}">
              <c16:uniqueId val="{00000000-1BBF-460D-ACEE-4F87B24118E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1BBF-460D-ACEE-4F87B24118E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156.15</c:v>
                </c:pt>
                <c:pt idx="1">
                  <c:v>157.63999999999999</c:v>
                </c:pt>
                <c:pt idx="2">
                  <c:v>160.63</c:v>
                </c:pt>
                <c:pt idx="3">
                  <c:v>157.44999999999999</c:v>
                </c:pt>
                <c:pt idx="4">
                  <c:v>161.36000000000001</c:v>
                </c:pt>
              </c:numCache>
            </c:numRef>
          </c:val>
          <c:extLst>
            <c:ext xmlns:c16="http://schemas.microsoft.com/office/drawing/2014/chart" uri="{C3380CC4-5D6E-409C-BE32-E72D297353CC}">
              <c16:uniqueId val="{00000000-6A70-49EF-A034-8F35BB86ADA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6A70-49EF-A034-8F35BB86ADA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56" zoomScale="85" zoomScaleNormal="85" workbookViewId="0">
      <selection activeCell="BE81" sqref="BE8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京都府　京都市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政令市等</v>
      </c>
      <c r="X8" s="74"/>
      <c r="Y8" s="74"/>
      <c r="Z8" s="74"/>
      <c r="AA8" s="74"/>
      <c r="AB8" s="74"/>
      <c r="AC8" s="74"/>
      <c r="AD8" s="74" t="str">
        <f>データ!$M$6</f>
        <v>自治体職員</v>
      </c>
      <c r="AE8" s="74"/>
      <c r="AF8" s="74"/>
      <c r="AG8" s="74"/>
      <c r="AH8" s="74"/>
      <c r="AI8" s="74"/>
      <c r="AJ8" s="74"/>
      <c r="AK8" s="2"/>
      <c r="AL8" s="65">
        <f>データ!$R$6</f>
        <v>1373887</v>
      </c>
      <c r="AM8" s="65"/>
      <c r="AN8" s="65"/>
      <c r="AO8" s="65"/>
      <c r="AP8" s="65"/>
      <c r="AQ8" s="65"/>
      <c r="AR8" s="65"/>
      <c r="AS8" s="65"/>
      <c r="AT8" s="36">
        <f>データ!$S$6</f>
        <v>827.83</v>
      </c>
      <c r="AU8" s="37"/>
      <c r="AV8" s="37"/>
      <c r="AW8" s="37"/>
      <c r="AX8" s="37"/>
      <c r="AY8" s="37"/>
      <c r="AZ8" s="37"/>
      <c r="BA8" s="37"/>
      <c r="BB8" s="54">
        <f>データ!$T$6</f>
        <v>1659.62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52.7</v>
      </c>
      <c r="J10" s="37"/>
      <c r="K10" s="37"/>
      <c r="L10" s="37"/>
      <c r="M10" s="37"/>
      <c r="N10" s="37"/>
      <c r="O10" s="64"/>
      <c r="P10" s="54">
        <f>データ!$P$6</f>
        <v>104.38</v>
      </c>
      <c r="Q10" s="54"/>
      <c r="R10" s="54"/>
      <c r="S10" s="54"/>
      <c r="T10" s="54"/>
      <c r="U10" s="54"/>
      <c r="V10" s="54"/>
      <c r="W10" s="65">
        <f>データ!$Q$6</f>
        <v>3014</v>
      </c>
      <c r="X10" s="65"/>
      <c r="Y10" s="65"/>
      <c r="Z10" s="65"/>
      <c r="AA10" s="65"/>
      <c r="AB10" s="65"/>
      <c r="AC10" s="65"/>
      <c r="AD10" s="2"/>
      <c r="AE10" s="2"/>
      <c r="AF10" s="2"/>
      <c r="AG10" s="2"/>
      <c r="AH10" s="2"/>
      <c r="AI10" s="2"/>
      <c r="AJ10" s="2"/>
      <c r="AK10" s="2"/>
      <c r="AL10" s="65">
        <f>データ!$U$6</f>
        <v>1428439</v>
      </c>
      <c r="AM10" s="65"/>
      <c r="AN10" s="65"/>
      <c r="AO10" s="65"/>
      <c r="AP10" s="65"/>
      <c r="AQ10" s="65"/>
      <c r="AR10" s="65"/>
      <c r="AS10" s="65"/>
      <c r="AT10" s="36">
        <f>データ!$V$6</f>
        <v>211.69</v>
      </c>
      <c r="AU10" s="37"/>
      <c r="AV10" s="37"/>
      <c r="AW10" s="37"/>
      <c r="AX10" s="37"/>
      <c r="AY10" s="37"/>
      <c r="AZ10" s="37"/>
      <c r="BA10" s="37"/>
      <c r="BB10" s="54">
        <f>データ!$W$6</f>
        <v>6747.79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114</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115</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Pgj+uNs7P2IvJvlmIG1WQ9A1PRUcbr0+PW9j1eyLjnzg2vRCg2HyZrRIv1pmZSh/Y6qrRxKRGFTipB3MFX6Sg==" saltValue="X6hTLPVNaYg9otXSTXOkN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261009</v>
      </c>
      <c r="D6" s="20">
        <f t="shared" si="3"/>
        <v>46</v>
      </c>
      <c r="E6" s="20">
        <f t="shared" si="3"/>
        <v>1</v>
      </c>
      <c r="F6" s="20">
        <f t="shared" si="3"/>
        <v>0</v>
      </c>
      <c r="G6" s="20">
        <f t="shared" si="3"/>
        <v>1</v>
      </c>
      <c r="H6" s="20" t="str">
        <f t="shared" si="3"/>
        <v>京都府　京都市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52.7</v>
      </c>
      <c r="P6" s="21">
        <f t="shared" si="3"/>
        <v>104.38</v>
      </c>
      <c r="Q6" s="21">
        <f t="shared" si="3"/>
        <v>3014</v>
      </c>
      <c r="R6" s="21">
        <f t="shared" si="3"/>
        <v>1373887</v>
      </c>
      <c r="S6" s="21">
        <f t="shared" si="3"/>
        <v>827.83</v>
      </c>
      <c r="T6" s="21">
        <f t="shared" si="3"/>
        <v>1659.62</v>
      </c>
      <c r="U6" s="21">
        <f t="shared" si="3"/>
        <v>1428439</v>
      </c>
      <c r="V6" s="21">
        <f t="shared" si="3"/>
        <v>211.69</v>
      </c>
      <c r="W6" s="21">
        <f t="shared" si="3"/>
        <v>6747.79</v>
      </c>
      <c r="X6" s="22">
        <f>IF(X7="",NA(),X7)</f>
        <v>114.25</v>
      </c>
      <c r="Y6" s="22">
        <f t="shared" ref="Y6:AG6" si="4">IF(Y7="",NA(),Y7)</f>
        <v>114.24</v>
      </c>
      <c r="Z6" s="22">
        <f t="shared" si="4"/>
        <v>112.83</v>
      </c>
      <c r="AA6" s="22">
        <f t="shared" si="4"/>
        <v>117.2</v>
      </c>
      <c r="AB6" s="22">
        <f t="shared" si="4"/>
        <v>114.97</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64.989999999999995</v>
      </c>
      <c r="AU6" s="22">
        <f t="shared" ref="AU6:BC6" si="6">IF(AU7="",NA(),AU7)</f>
        <v>68.53</v>
      </c>
      <c r="AV6" s="22">
        <f t="shared" si="6"/>
        <v>69.69</v>
      </c>
      <c r="AW6" s="22">
        <f t="shared" si="6"/>
        <v>69.709999999999994</v>
      </c>
      <c r="AX6" s="22">
        <f t="shared" si="6"/>
        <v>66</v>
      </c>
      <c r="AY6" s="22">
        <f t="shared" si="6"/>
        <v>170.76</v>
      </c>
      <c r="AZ6" s="22">
        <f t="shared" si="6"/>
        <v>169.11</v>
      </c>
      <c r="BA6" s="22">
        <f t="shared" si="6"/>
        <v>157.01</v>
      </c>
      <c r="BB6" s="22">
        <f t="shared" si="6"/>
        <v>147.65</v>
      </c>
      <c r="BC6" s="22">
        <f t="shared" si="6"/>
        <v>150.03</v>
      </c>
      <c r="BD6" s="21" t="str">
        <f>IF(BD7="","",IF(BD7="-","【-】","【"&amp;SUBSTITUTE(TEXT(BD7,"#,##0.00"),"-","△")&amp;"】"))</f>
        <v>【239.69】</v>
      </c>
      <c r="BE6" s="22">
        <f>IF(BE7="",NA(),BE7)</f>
        <v>603.78</v>
      </c>
      <c r="BF6" s="22">
        <f t="shared" ref="BF6:BN6" si="7">IF(BF7="",NA(),BF7)</f>
        <v>601.54999999999995</v>
      </c>
      <c r="BG6" s="22">
        <f t="shared" si="7"/>
        <v>588.28</v>
      </c>
      <c r="BH6" s="22">
        <f t="shared" si="7"/>
        <v>578.42999999999995</v>
      </c>
      <c r="BI6" s="22">
        <f t="shared" si="7"/>
        <v>581.9</v>
      </c>
      <c r="BJ6" s="22">
        <f t="shared" si="7"/>
        <v>200.12</v>
      </c>
      <c r="BK6" s="22">
        <f t="shared" si="7"/>
        <v>194.42</v>
      </c>
      <c r="BL6" s="22">
        <f t="shared" si="7"/>
        <v>195.5</v>
      </c>
      <c r="BM6" s="22">
        <f t="shared" si="7"/>
        <v>195.64</v>
      </c>
      <c r="BN6" s="22">
        <f t="shared" si="7"/>
        <v>199.14</v>
      </c>
      <c r="BO6" s="21" t="str">
        <f>IF(BO7="","",IF(BO7="-","【-】","【"&amp;SUBSTITUTE(TEXT(BO7,"#,##0.00"),"-","△")&amp;"】"))</f>
        <v>【264.86】</v>
      </c>
      <c r="BP6" s="22">
        <f>IF(BP7="",NA(),BP7)</f>
        <v>104.31</v>
      </c>
      <c r="BQ6" s="22">
        <f t="shared" ref="BQ6:BY6" si="8">IF(BQ7="",NA(),BQ7)</f>
        <v>103.6</v>
      </c>
      <c r="BR6" s="22">
        <f t="shared" si="8"/>
        <v>102.63</v>
      </c>
      <c r="BS6" s="22">
        <f t="shared" si="8"/>
        <v>105.47</v>
      </c>
      <c r="BT6" s="22">
        <f t="shared" si="8"/>
        <v>103.27</v>
      </c>
      <c r="BU6" s="22">
        <f t="shared" si="8"/>
        <v>98.26</v>
      </c>
      <c r="BV6" s="22">
        <f t="shared" si="8"/>
        <v>100.4</v>
      </c>
      <c r="BW6" s="22">
        <f t="shared" si="8"/>
        <v>96.51</v>
      </c>
      <c r="BX6" s="22">
        <f t="shared" si="8"/>
        <v>95.29</v>
      </c>
      <c r="BY6" s="22">
        <f t="shared" si="8"/>
        <v>95.27</v>
      </c>
      <c r="BZ6" s="21" t="str">
        <f>IF(BZ7="","",IF(BZ7="-","【-】","【"&amp;SUBSTITUTE(TEXT(BZ7,"#,##0.00"),"-","△")&amp;"】"))</f>
        <v>【97.59】</v>
      </c>
      <c r="CA6" s="22">
        <f>IF(CA7="",NA(),CA7)</f>
        <v>156.15</v>
      </c>
      <c r="CB6" s="22">
        <f t="shared" ref="CB6:CJ6" si="9">IF(CB7="",NA(),CB7)</f>
        <v>157.63999999999999</v>
      </c>
      <c r="CC6" s="22">
        <f t="shared" si="9"/>
        <v>160.63</v>
      </c>
      <c r="CD6" s="22">
        <f t="shared" si="9"/>
        <v>157.44999999999999</v>
      </c>
      <c r="CE6" s="22">
        <f t="shared" si="9"/>
        <v>161.36000000000001</v>
      </c>
      <c r="CF6" s="22">
        <f t="shared" si="9"/>
        <v>172.33</v>
      </c>
      <c r="CG6" s="22">
        <f t="shared" si="9"/>
        <v>172.8</v>
      </c>
      <c r="CH6" s="22">
        <f t="shared" si="9"/>
        <v>180.94</v>
      </c>
      <c r="CI6" s="22">
        <f t="shared" si="9"/>
        <v>186.56</v>
      </c>
      <c r="CJ6" s="22">
        <f t="shared" si="9"/>
        <v>189.6</v>
      </c>
      <c r="CK6" s="21" t="str">
        <f>IF(CK7="","",IF(CK7="-","【-】","【"&amp;SUBSTITUTE(TEXT(CK7,"#,##0.00"),"-","△")&amp;"】"))</f>
        <v>【181.66】</v>
      </c>
      <c r="CL6" s="22">
        <f>IF(CL7="",NA(),CL7)</f>
        <v>65.42</v>
      </c>
      <c r="CM6" s="22">
        <f t="shared" ref="CM6:CU6" si="10">IF(CM7="",NA(),CM7)</f>
        <v>64.63</v>
      </c>
      <c r="CN6" s="22">
        <f t="shared" si="10"/>
        <v>64.45</v>
      </c>
      <c r="CO6" s="22">
        <f t="shared" si="10"/>
        <v>64.72</v>
      </c>
      <c r="CP6" s="22">
        <f t="shared" si="10"/>
        <v>64.89</v>
      </c>
      <c r="CQ6" s="22">
        <f t="shared" si="10"/>
        <v>59.37</v>
      </c>
      <c r="CR6" s="22">
        <f t="shared" si="10"/>
        <v>58.84</v>
      </c>
      <c r="CS6" s="22">
        <f t="shared" si="10"/>
        <v>58.91</v>
      </c>
      <c r="CT6" s="22">
        <f t="shared" si="10"/>
        <v>58.89</v>
      </c>
      <c r="CU6" s="22">
        <f t="shared" si="10"/>
        <v>59.38</v>
      </c>
      <c r="CV6" s="21" t="str">
        <f>IF(CV7="","",IF(CV7="-","【-】","【"&amp;SUBSTITUTE(TEXT(CV7,"#,##0.00"),"-","△")&amp;"】"))</f>
        <v>【60.21】</v>
      </c>
      <c r="CW6" s="22">
        <f>IF(CW7="",NA(),CW7)</f>
        <v>91.07</v>
      </c>
      <c r="CX6" s="22">
        <f t="shared" ref="CX6:DF6" si="11">IF(CX7="",NA(),CX7)</f>
        <v>91.8</v>
      </c>
      <c r="CY6" s="22">
        <f t="shared" si="11"/>
        <v>91.87</v>
      </c>
      <c r="CZ6" s="22">
        <f t="shared" si="11"/>
        <v>91.68</v>
      </c>
      <c r="DA6" s="22">
        <f t="shared" si="11"/>
        <v>91.68</v>
      </c>
      <c r="DB6" s="22">
        <f t="shared" si="11"/>
        <v>93.68</v>
      </c>
      <c r="DC6" s="22">
        <f t="shared" si="11"/>
        <v>94.13</v>
      </c>
      <c r="DD6" s="22">
        <f t="shared" si="11"/>
        <v>93.84</v>
      </c>
      <c r="DE6" s="22">
        <f t="shared" si="11"/>
        <v>93.56</v>
      </c>
      <c r="DF6" s="22">
        <f t="shared" si="11"/>
        <v>93.7</v>
      </c>
      <c r="DG6" s="21" t="str">
        <f>IF(DG7="","",IF(DG7="-","【-】","【"&amp;SUBSTITUTE(TEXT(DG7,"#,##0.00"),"-","△")&amp;"】"))</f>
        <v>【89.21】</v>
      </c>
      <c r="DH6" s="22">
        <f>IF(DH7="",NA(),DH7)</f>
        <v>47.46</v>
      </c>
      <c r="DI6" s="22">
        <f t="shared" ref="DI6:DQ6" si="12">IF(DI7="",NA(),DI7)</f>
        <v>47.95</v>
      </c>
      <c r="DJ6" s="22">
        <f t="shared" si="12"/>
        <v>47.91</v>
      </c>
      <c r="DK6" s="22">
        <f t="shared" si="12"/>
        <v>48.9</v>
      </c>
      <c r="DL6" s="22">
        <f t="shared" si="12"/>
        <v>49.5</v>
      </c>
      <c r="DM6" s="22">
        <f t="shared" si="12"/>
        <v>50.32</v>
      </c>
      <c r="DN6" s="22">
        <f t="shared" si="12"/>
        <v>50.93</v>
      </c>
      <c r="DO6" s="22">
        <f t="shared" si="12"/>
        <v>51.24</v>
      </c>
      <c r="DP6" s="22">
        <f t="shared" si="12"/>
        <v>51.59</v>
      </c>
      <c r="DQ6" s="22">
        <f t="shared" si="12"/>
        <v>51.71</v>
      </c>
      <c r="DR6" s="21" t="str">
        <f>IF(DR7="","",IF(DR7="-","【-】","【"&amp;SUBSTITUTE(TEXT(DR7,"#,##0.00"),"-","△")&amp;"】"))</f>
        <v>【52.41】</v>
      </c>
      <c r="DS6" s="22">
        <f>IF(DS7="",NA(),DS7)</f>
        <v>37.200000000000003</v>
      </c>
      <c r="DT6" s="22">
        <f t="shared" ref="DT6:EB6" si="13">IF(DT7="",NA(),DT7)</f>
        <v>37.78</v>
      </c>
      <c r="DU6" s="22">
        <f t="shared" si="13"/>
        <v>38.61</v>
      </c>
      <c r="DV6" s="22">
        <f t="shared" si="13"/>
        <v>39.340000000000003</v>
      </c>
      <c r="DW6" s="22">
        <f t="shared" si="13"/>
        <v>40.71</v>
      </c>
      <c r="DX6" s="22">
        <f t="shared" si="13"/>
        <v>24.26</v>
      </c>
      <c r="DY6" s="22">
        <f t="shared" si="13"/>
        <v>25.55</v>
      </c>
      <c r="DZ6" s="22">
        <f t="shared" si="13"/>
        <v>26.73</v>
      </c>
      <c r="EA6" s="22">
        <f t="shared" si="13"/>
        <v>28.09</v>
      </c>
      <c r="EB6" s="22">
        <f t="shared" si="13"/>
        <v>29.51</v>
      </c>
      <c r="EC6" s="21" t="str">
        <f>IF(EC7="","",IF(EC7="-","【-】","【"&amp;SUBSTITUTE(TEXT(EC7,"#,##0.00"),"-","△")&amp;"】"))</f>
        <v>【26.78】</v>
      </c>
      <c r="ED6" s="22">
        <f>IF(ED7="",NA(),ED7)</f>
        <v>1.35</v>
      </c>
      <c r="EE6" s="22">
        <f t="shared" ref="EE6:EM6" si="14">IF(EE7="",NA(),EE7)</f>
        <v>1.34</v>
      </c>
      <c r="EF6" s="22">
        <f t="shared" si="14"/>
        <v>1.34</v>
      </c>
      <c r="EG6" s="22">
        <f t="shared" si="14"/>
        <v>1.21</v>
      </c>
      <c r="EH6" s="22">
        <f t="shared" si="14"/>
        <v>1.3</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15">
      <c r="A7" s="15"/>
      <c r="B7" s="24">
        <v>2024</v>
      </c>
      <c r="C7" s="24">
        <v>261009</v>
      </c>
      <c r="D7" s="24">
        <v>46</v>
      </c>
      <c r="E7" s="24">
        <v>1</v>
      </c>
      <c r="F7" s="24">
        <v>0</v>
      </c>
      <c r="G7" s="24">
        <v>1</v>
      </c>
      <c r="H7" s="24" t="s">
        <v>93</v>
      </c>
      <c r="I7" s="24" t="s">
        <v>94</v>
      </c>
      <c r="J7" s="24" t="s">
        <v>95</v>
      </c>
      <c r="K7" s="24" t="s">
        <v>96</v>
      </c>
      <c r="L7" s="24" t="s">
        <v>97</v>
      </c>
      <c r="M7" s="24" t="s">
        <v>98</v>
      </c>
      <c r="N7" s="25" t="s">
        <v>99</v>
      </c>
      <c r="O7" s="25">
        <v>52.7</v>
      </c>
      <c r="P7" s="25">
        <v>104.38</v>
      </c>
      <c r="Q7" s="25">
        <v>3014</v>
      </c>
      <c r="R7" s="25">
        <v>1373887</v>
      </c>
      <c r="S7" s="25">
        <v>827.83</v>
      </c>
      <c r="T7" s="25">
        <v>1659.62</v>
      </c>
      <c r="U7" s="25">
        <v>1428439</v>
      </c>
      <c r="V7" s="25">
        <v>211.69</v>
      </c>
      <c r="W7" s="25">
        <v>6747.79</v>
      </c>
      <c r="X7" s="25">
        <v>114.25</v>
      </c>
      <c r="Y7" s="25">
        <v>114.24</v>
      </c>
      <c r="Z7" s="25">
        <v>112.83</v>
      </c>
      <c r="AA7" s="25">
        <v>117.2</v>
      </c>
      <c r="AB7" s="25">
        <v>114.97</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64.989999999999995</v>
      </c>
      <c r="AU7" s="25">
        <v>68.53</v>
      </c>
      <c r="AV7" s="25">
        <v>69.69</v>
      </c>
      <c r="AW7" s="25">
        <v>69.709999999999994</v>
      </c>
      <c r="AX7" s="25">
        <v>66</v>
      </c>
      <c r="AY7" s="25">
        <v>170.76</v>
      </c>
      <c r="AZ7" s="25">
        <v>169.11</v>
      </c>
      <c r="BA7" s="25">
        <v>157.01</v>
      </c>
      <c r="BB7" s="25">
        <v>147.65</v>
      </c>
      <c r="BC7" s="25">
        <v>150.03</v>
      </c>
      <c r="BD7" s="25">
        <v>239.69</v>
      </c>
      <c r="BE7" s="25">
        <v>603.78</v>
      </c>
      <c r="BF7" s="25">
        <v>601.54999999999995</v>
      </c>
      <c r="BG7" s="25">
        <v>588.28</v>
      </c>
      <c r="BH7" s="25">
        <v>578.42999999999995</v>
      </c>
      <c r="BI7" s="25">
        <v>581.9</v>
      </c>
      <c r="BJ7" s="25">
        <v>200.12</v>
      </c>
      <c r="BK7" s="25">
        <v>194.42</v>
      </c>
      <c r="BL7" s="25">
        <v>195.5</v>
      </c>
      <c r="BM7" s="25">
        <v>195.64</v>
      </c>
      <c r="BN7" s="25">
        <v>199.14</v>
      </c>
      <c r="BO7" s="25">
        <v>264.86</v>
      </c>
      <c r="BP7" s="25">
        <v>104.31</v>
      </c>
      <c r="BQ7" s="25">
        <v>103.6</v>
      </c>
      <c r="BR7" s="25">
        <v>102.63</v>
      </c>
      <c r="BS7" s="25">
        <v>105.47</v>
      </c>
      <c r="BT7" s="25">
        <v>103.27</v>
      </c>
      <c r="BU7" s="25">
        <v>98.26</v>
      </c>
      <c r="BV7" s="25">
        <v>100.4</v>
      </c>
      <c r="BW7" s="25">
        <v>96.51</v>
      </c>
      <c r="BX7" s="25">
        <v>95.29</v>
      </c>
      <c r="BY7" s="25">
        <v>95.27</v>
      </c>
      <c r="BZ7" s="25">
        <v>97.59</v>
      </c>
      <c r="CA7" s="25">
        <v>156.15</v>
      </c>
      <c r="CB7" s="25">
        <v>157.63999999999999</v>
      </c>
      <c r="CC7" s="25">
        <v>160.63</v>
      </c>
      <c r="CD7" s="25">
        <v>157.44999999999999</v>
      </c>
      <c r="CE7" s="25">
        <v>161.36000000000001</v>
      </c>
      <c r="CF7" s="25">
        <v>172.33</v>
      </c>
      <c r="CG7" s="25">
        <v>172.8</v>
      </c>
      <c r="CH7" s="25">
        <v>180.94</v>
      </c>
      <c r="CI7" s="25">
        <v>186.56</v>
      </c>
      <c r="CJ7" s="25">
        <v>189.6</v>
      </c>
      <c r="CK7" s="25">
        <v>181.66</v>
      </c>
      <c r="CL7" s="25">
        <v>65.42</v>
      </c>
      <c r="CM7" s="25">
        <v>64.63</v>
      </c>
      <c r="CN7" s="25">
        <v>64.45</v>
      </c>
      <c r="CO7" s="25">
        <v>64.72</v>
      </c>
      <c r="CP7" s="25">
        <v>64.89</v>
      </c>
      <c r="CQ7" s="25">
        <v>59.37</v>
      </c>
      <c r="CR7" s="25">
        <v>58.84</v>
      </c>
      <c r="CS7" s="25">
        <v>58.91</v>
      </c>
      <c r="CT7" s="25">
        <v>58.89</v>
      </c>
      <c r="CU7" s="25">
        <v>59.38</v>
      </c>
      <c r="CV7" s="25">
        <v>60.21</v>
      </c>
      <c r="CW7" s="25">
        <v>91.07</v>
      </c>
      <c r="CX7" s="25">
        <v>91.8</v>
      </c>
      <c r="CY7" s="25">
        <v>91.87</v>
      </c>
      <c r="CZ7" s="25">
        <v>91.68</v>
      </c>
      <c r="DA7" s="25">
        <v>91.68</v>
      </c>
      <c r="DB7" s="25">
        <v>93.68</v>
      </c>
      <c r="DC7" s="25">
        <v>94.13</v>
      </c>
      <c r="DD7" s="25">
        <v>93.84</v>
      </c>
      <c r="DE7" s="25">
        <v>93.56</v>
      </c>
      <c r="DF7" s="25">
        <v>93.7</v>
      </c>
      <c r="DG7" s="25">
        <v>89.21</v>
      </c>
      <c r="DH7" s="25">
        <v>47.46</v>
      </c>
      <c r="DI7" s="25">
        <v>47.95</v>
      </c>
      <c r="DJ7" s="25">
        <v>47.91</v>
      </c>
      <c r="DK7" s="25">
        <v>48.9</v>
      </c>
      <c r="DL7" s="25">
        <v>49.5</v>
      </c>
      <c r="DM7" s="25">
        <v>50.32</v>
      </c>
      <c r="DN7" s="25">
        <v>50.93</v>
      </c>
      <c r="DO7" s="25">
        <v>51.24</v>
      </c>
      <c r="DP7" s="25">
        <v>51.59</v>
      </c>
      <c r="DQ7" s="25">
        <v>51.71</v>
      </c>
      <c r="DR7" s="25">
        <v>52.41</v>
      </c>
      <c r="DS7" s="25">
        <v>37.200000000000003</v>
      </c>
      <c r="DT7" s="25">
        <v>37.78</v>
      </c>
      <c r="DU7" s="25">
        <v>38.61</v>
      </c>
      <c r="DV7" s="25">
        <v>39.340000000000003</v>
      </c>
      <c r="DW7" s="25">
        <v>40.71</v>
      </c>
      <c r="DX7" s="25">
        <v>24.26</v>
      </c>
      <c r="DY7" s="25">
        <v>25.55</v>
      </c>
      <c r="DZ7" s="25">
        <v>26.73</v>
      </c>
      <c r="EA7" s="25">
        <v>28.09</v>
      </c>
      <c r="EB7" s="25">
        <v>29.51</v>
      </c>
      <c r="EC7" s="25">
        <v>26.78</v>
      </c>
      <c r="ED7" s="25">
        <v>1.35</v>
      </c>
      <c r="EE7" s="25">
        <v>1.34</v>
      </c>
      <c r="EF7" s="25">
        <v>1.34</v>
      </c>
      <c r="EG7" s="25">
        <v>1.21</v>
      </c>
      <c r="EH7" s="25">
        <v>1.3</v>
      </c>
      <c r="EI7" s="25">
        <v>0.99</v>
      </c>
      <c r="EJ7" s="25">
        <v>0.97</v>
      </c>
      <c r="EK7" s="25">
        <v>1</v>
      </c>
      <c r="EL7" s="25">
        <v>0.91</v>
      </c>
      <c r="EM7" s="25">
        <v>0.86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FF6C707-50D5-4505-BAD0-5BEC5DF74862}"/>
</file>

<file path=customXml/itemProps2.xml><?xml version="1.0" encoding="utf-8"?>
<ds:datastoreItem xmlns:ds="http://schemas.openxmlformats.org/officeDocument/2006/customXml" ds:itemID="{01D3F7B4-B256-4D44-A0FB-5E8DE1935B64}"/>
</file>

<file path=customXml/itemProps3.xml><?xml version="1.0" encoding="utf-8"?>
<ds:datastoreItem xmlns:ds="http://schemas.openxmlformats.org/officeDocument/2006/customXml" ds:itemID="{79A7C7F8-B0D9-4D62-91F8-F924A219908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