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12-11　経営戦略室\001 経営\015 経営比較分析表\11 R07（R06年度決算分）\02 回答\"/>
    </mc:Choice>
  </mc:AlternateContent>
  <xr:revisionPtr revIDLastSave="0" documentId="13_ncr:1_{520280C0-D5EC-40A6-A7E0-DA6C71AF7179}" xr6:coauthVersionLast="47" xr6:coauthVersionMax="47" xr10:uidLastSave="{00000000-0000-0000-0000-000000000000}"/>
  <workbookProtection workbookAlgorithmName="SHA-512" workbookHashValue="Jip/N2FDemZ65gJd/7ZU5gd8lIbKtWLXsBzG8ZIubOUDIaJ3yZ1EZMrV0g4KcHwSstOn2ncG/9KDEWBvRS0rHA==" workbookSaltValue="ZWLSRgZY0RTqXLzLV/tpe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F85" i="4"/>
  <c r="AL10" i="4"/>
  <c r="I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<sst xmlns="http://schemas.openxmlformats.org/spreadsheetml/2006/main" count="231" uniqueCount="117">
  <si>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</si>
  <si>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</si>
  <si>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</si>
  <si>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</si>
  <si>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</si>
  <si>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</si>
  <si>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</si>
  <si>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</si>
  <si>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</si>
  <si>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</si>
  <si>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</si>
  <si>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</si>
  <si>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</si>
  <si>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</si>
  <si>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</si>
  <si>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</si>
  <si>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</si>
  <si>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</si>
  <si>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</si>
  <si>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</si>
  <si>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</si>
  <si>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</si>
  <si>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</si>
  <si>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</si>
  <si>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</si>
  <si>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</si>
  <si>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</si>
  <si>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</si>
  <si>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</si>
  <si>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</si>
  <si>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</si>
  <si>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</si>
  <si>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</si>
  <si>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</si>
  <si>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</si>
  <si>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</si>
  <si>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</si>
  <si>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</si>
  <si>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</si>
  <si>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</si>
  <si>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</si>
  <si>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</si>
  <si>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</si>
  <si>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</si>
  <si>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</si>
  <si>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</si>
  <si>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</si>
  <si>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</si>
  <si>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</si>
  <si>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</si>
  <si>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</si>
  <si>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</si>
  <si>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</si>
  <si>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</si>
  <si>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</si>
  <si>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</si>
  <si>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</si>
  <si>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</si>
  <si>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</si>
  <si>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</si>
  <si>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</si>
  <si>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</si>
  <si>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</si>
  <si>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</si>
  <si>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</si>
  <si>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</si>
  <si>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</si>
  <si>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</si>
  <si>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</si>
  <si>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</si>
  <si>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</si>
  <si>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</si>
  <si>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</si>
  <si>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</si>
  <si>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</si>
  <si>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</si>
  <si>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</si>
  <si>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</si>
  <si>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</si>
  <si>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</si>
  <si>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</si>
  <si>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</si>
  <si>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</si>
  <si>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</si>
  <si>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</si>
  <si>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</si>
  <si>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</si>
  <si>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</si>
  <si>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</si>
  <si>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</si>
  <si>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</si>
  <si>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</si>
  <si>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</si>
  <si>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</si>
  <si>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</si>
  <si>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</si>
  <si>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京都市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</si>
  <si>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</si>
  <si>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</si>
  <si>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</si>
  <si>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</si>
  <si>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</si>
  <si>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</si>
  <si>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</si>
  <si>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</si>
  <si>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</si>
  <si>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</si>
  <si>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</si>
  <si>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</si>
  <si>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</si>
  <si>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</si>
  <si>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</si>
  <si>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</si>
  <si>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</si>
  <si>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○「①有形固定資産減価償却率」、「②管渠老朽化率」が類似団体平均値を上回っており、管渠においては、令和5年度末時点で標準的な耐用年数（50年）を超過しているものが20％を超えている状況にある。
○「③管渠改善率」は、維持管理延長が微増した一方で、改善延長がそれを上回り増加したことから、前年度と比べ0.1ポイント上昇した。引き続き、改築更新を進めていく。
○本市では、昭和50年代～平成初期に布設した大量の管路が順次更新時期を迎えることから、今後、老朽化対策にこれまで以上の財源の確保が必要となる。</t>
    <phoneticPr fontId="4"/>
  </si>
  <si>
    <t>○直近の5年間においては、各指標で類似団体平均値と比べて概ね良好な状況にある。
○「①経常収支比率」は、使用料単価の高い事業用の使用水量の増加により収益が増加したが、各種物価高騰の影響による物件費の増加により、費用の増加が収益の増加を上回ったため、対前年度比で低下した。
○処理能力に対する1日の平均処理水量の割合を示した「⑦施設利用率」は、前年度と比べて、晴天時一日平均処理水量が減少したため、1.5ポイント低下しており、類似団体平均値を下回っている。
○「③流動比率」は、建設改良積立金を積み立てたことで流動資産が流動負債を上回って増加したことから、前年度から24.4ポイント上昇した。
○平成29年度から公共下水道事業と特定環境保全公共下水道事業との経営統合を行い、一体的な運営を行っている。</t>
    <rPh sb="83" eb="85">
      <t>カクシュ</t>
    </rPh>
    <rPh sb="85" eb="89">
      <t>ブッカコウトウ</t>
    </rPh>
    <rPh sb="90" eb="92">
      <t>エイキョウ</t>
    </rPh>
    <rPh sb="95" eb="98">
      <t>ブッケンヒ</t>
    </rPh>
    <rPh sb="99" eb="101">
      <t>ゾウカ</t>
    </rPh>
    <rPh sb="105" eb="107">
      <t>ヒヨウ</t>
    </rPh>
    <rPh sb="108" eb="110">
      <t>ゾウカ</t>
    </rPh>
    <rPh sb="111" eb="113">
      <t>シュウエキ</t>
    </rPh>
    <rPh sb="114" eb="116">
      <t>ゾウカ</t>
    </rPh>
    <rPh sb="117" eb="119">
      <t>ウワマワ</t>
    </rPh>
    <rPh sb="130" eb="132">
      <t>テイカ</t>
    </rPh>
    <rPh sb="220" eb="221">
      <t>シタ</t>
    </rPh>
    <phoneticPr fontId="4"/>
  </si>
  <si>
    <t>○管渠老朽化率が他都市よりも高い水準にあり、また、管渠改善率は低い水準となっており、効率的な改築更新により老朽化対策を進める必要がある。
○今後も節水型社会の定着や人口減少等により水需要の減少が見込まれるほか、昭和50年代～平成初期に布設した大量の管路が順次更新時期を迎えるなど厳しい経営環境が続くことが見込まれる。
○加えて、近年の物価高騰の影響に伴い、支出は年々増加傾向にあり、経営を圧迫している。
○このような状況から、現経営戦略に基づき、浸水対策や改築更新などの事業を着実に推進していくとともに、業務執行体制の効率化や財務体質の強化などに努める。
○さらに、持続可能な事業運営の実現のため、令和10年度以降の次期経営戦略の策定に向けて検討を進める。</t>
    <rPh sb="53" eb="56">
      <t>ロウキュウカ</t>
    </rPh>
    <rPh sb="56" eb="58">
      <t>タイサク</t>
    </rPh>
    <rPh sb="213" eb="214">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</si>
</sst>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0.28999999999999998</c:v>
                </c:pt>
                <c:pt idx="1">
                  <c:v>0.24</c:v>
                </c:pt>
                <c:pt idx="2">
                  <c:v>0.27</c:v>
                </c:pt>
                <c:pt idx="3">
                  <c:v>0.19</c:v>
                </c:pt>
                <c:pt idx="4">
                  <c:v>0.26</c:v>
                </c:pt>
              </c:numCache>
            </c:numRef>
          </c:val>
          <c:extLst>
            <c:ext xmlns:c16="http://schemas.microsoft.com/office/drawing/2014/chart" uri="{C3380CC4-5D6E-409C-BE32-E72D297353CC}">
              <c16:uniqueId val="{00000000-88A5-4066-8E9D-F3BD87DC527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88A5-4066-8E9D-F3BD87DC527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56.69</c:v>
                </c:pt>
                <c:pt idx="1">
                  <c:v>56.55</c:v>
                </c:pt>
                <c:pt idx="2">
                  <c:v>58.76</c:v>
                </c:pt>
                <c:pt idx="3">
                  <c:v>58.87</c:v>
                </c:pt>
                <c:pt idx="4">
                  <c:v>57.42</c:v>
                </c:pt>
              </c:numCache>
            </c:numRef>
          </c:val>
          <c:extLst>
            <c:ext xmlns:c16="http://schemas.microsoft.com/office/drawing/2014/chart" uri="{C3380CC4-5D6E-409C-BE32-E72D297353CC}">
              <c16:uniqueId val="{00000000-E22F-4B78-8196-6938C475341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E22F-4B78-8196-6938C475341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99.38</c:v>
                </c:pt>
                <c:pt idx="1">
                  <c:v>99.42</c:v>
                </c:pt>
                <c:pt idx="2">
                  <c:v>99.44</c:v>
                </c:pt>
                <c:pt idx="3">
                  <c:v>99.48</c:v>
                </c:pt>
                <c:pt idx="4">
                  <c:v>99.51</c:v>
                </c:pt>
              </c:numCache>
            </c:numRef>
          </c:val>
          <c:extLst>
            <c:ext xmlns:c16="http://schemas.microsoft.com/office/drawing/2014/chart" uri="{C3380CC4-5D6E-409C-BE32-E72D297353CC}">
              <c16:uniqueId val="{00000000-4CA7-4BC6-A0D2-70C7A5E614E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4CA7-4BC6-A0D2-70C7A5E614E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106.94</c:v>
                </c:pt>
                <c:pt idx="1">
                  <c:v>108.41</c:v>
                </c:pt>
                <c:pt idx="2">
                  <c:v>107.78</c:v>
                </c:pt>
                <c:pt idx="3">
                  <c:v>108.38</c:v>
                </c:pt>
                <c:pt idx="4">
                  <c:v>107.75</c:v>
                </c:pt>
              </c:numCache>
            </c:numRef>
          </c:val>
          <c:extLst>
            <c:ext xmlns:c16="http://schemas.microsoft.com/office/drawing/2014/chart" uri="{C3380CC4-5D6E-409C-BE32-E72D297353CC}">
              <c16:uniqueId val="{00000000-3B8D-4290-BC57-521E754888C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3B8D-4290-BC57-521E754888C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54.26</c:v>
                </c:pt>
                <c:pt idx="1">
                  <c:v>55.24</c:v>
                </c:pt>
                <c:pt idx="2">
                  <c:v>56.3</c:v>
                </c:pt>
                <c:pt idx="3">
                  <c:v>57.11</c:v>
                </c:pt>
                <c:pt idx="4">
                  <c:v>58.37</c:v>
                </c:pt>
              </c:numCache>
            </c:numRef>
          </c:val>
          <c:extLst>
            <c:ext xmlns:c16="http://schemas.microsoft.com/office/drawing/2014/chart" uri="{C3380CC4-5D6E-409C-BE32-E72D297353CC}">
              <c16:uniqueId val="{00000000-822C-402A-87B0-BB444D04CBB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822C-402A-87B0-BB444D04CBB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18.03</c:v>
                </c:pt>
                <c:pt idx="1">
                  <c:v>19.07</c:v>
                </c:pt>
                <c:pt idx="2">
                  <c:v>20.399999999999999</c:v>
                </c:pt>
                <c:pt idx="3">
                  <c:v>21.72</c:v>
                </c:pt>
                <c:pt idx="4">
                  <c:v>23.07</c:v>
                </c:pt>
              </c:numCache>
            </c:numRef>
          </c:val>
          <c:extLst>
            <c:ext xmlns:c16="http://schemas.microsoft.com/office/drawing/2014/chart" uri="{C3380CC4-5D6E-409C-BE32-E72D297353CC}">
              <c16:uniqueId val="{00000000-5343-44B7-873D-927B8E0DF6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5343-44B7-873D-927B8E0DF6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89-4CF9-B1DE-F704BA705D7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3489-4CF9-B1DE-F704BA705D7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47.42</c:v>
                </c:pt>
                <c:pt idx="1">
                  <c:v>47.85</c:v>
                </c:pt>
                <c:pt idx="2">
                  <c:v>51.59</c:v>
                </c:pt>
                <c:pt idx="3">
                  <c:v>72.2</c:v>
                </c:pt>
                <c:pt idx="4">
                  <c:v>96.57</c:v>
                </c:pt>
              </c:numCache>
            </c:numRef>
          </c:val>
          <c:extLst>
            <c:ext xmlns:c16="http://schemas.microsoft.com/office/drawing/2014/chart" uri="{C3380CC4-5D6E-409C-BE32-E72D297353CC}">
              <c16:uniqueId val="{00000000-7407-4D60-A34E-883494ED0DF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7407-4D60-A34E-883494ED0DF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470.71</c:v>
                </c:pt>
                <c:pt idx="1">
                  <c:v>457.71</c:v>
                </c:pt>
                <c:pt idx="2">
                  <c:v>441.01</c:v>
                </c:pt>
                <c:pt idx="3">
                  <c:v>425.24</c:v>
                </c:pt>
                <c:pt idx="4">
                  <c:v>413.7</c:v>
                </c:pt>
              </c:numCache>
            </c:numRef>
          </c:val>
          <c:extLst>
            <c:ext xmlns:c16="http://schemas.microsoft.com/office/drawing/2014/chart" uri="{C3380CC4-5D6E-409C-BE32-E72D297353CC}">
              <c16:uniqueId val="{00000000-BBE5-429B-B978-6D7FCF1D006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BBE5-429B-B978-6D7FCF1D006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111.38</c:v>
                </c:pt>
                <c:pt idx="1">
                  <c:v>114.39</c:v>
                </c:pt>
                <c:pt idx="2">
                  <c:v>112.65</c:v>
                </c:pt>
                <c:pt idx="3">
                  <c:v>112.85</c:v>
                </c:pt>
                <c:pt idx="4">
                  <c:v>111.99</c:v>
                </c:pt>
              </c:numCache>
            </c:numRef>
          </c:val>
          <c:extLst>
            <c:ext xmlns:c16="http://schemas.microsoft.com/office/drawing/2014/chart" uri="{C3380CC4-5D6E-409C-BE32-E72D297353CC}">
              <c16:uniqueId val="{00000000-EA47-49C6-8ADF-138E74E511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EA47-49C6-8ADF-138E74E511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105.31</c:v>
                </c:pt>
                <c:pt idx="1">
                  <c:v>102.97</c:v>
                </c:pt>
                <c:pt idx="2">
                  <c:v>105.88</c:v>
                </c:pt>
                <c:pt idx="3">
                  <c:v>106.46</c:v>
                </c:pt>
                <c:pt idx="4">
                  <c:v>107.84</c:v>
                </c:pt>
              </c:numCache>
            </c:numRef>
          </c:val>
          <c:extLst>
            <c:ext xmlns:c16="http://schemas.microsoft.com/office/drawing/2014/chart" uri="{C3380CC4-5D6E-409C-BE32-E72D297353CC}">
              <c16:uniqueId val="{00000000-BB60-4763-9CA6-9018296D060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BB60-4763-9CA6-9018296D060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56"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京都府　京都市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政令市等</v>
      </c>
      <c r="X8" s="64"/>
      <c r="Y8" s="64"/>
      <c r="Z8" s="64"/>
      <c r="AA8" s="64"/>
      <c r="AB8" s="64"/>
      <c r="AC8" s="64"/>
      <c r="AD8" s="65" t="str">
        <f>データ!$M$6</f>
        <v>自治体職員</v>
      </c>
      <c r="AE8" s="65"/>
      <c r="AF8" s="65"/>
      <c r="AG8" s="65"/>
      <c r="AH8" s="65"/>
      <c r="AI8" s="65"/>
      <c r="AJ8" s="65"/>
      <c r="AK8" s="3"/>
      <c r="AL8" s="44">
        <f>データ!S6</f>
        <v>1373887</v>
      </c>
      <c r="AM8" s="44"/>
      <c r="AN8" s="44"/>
      <c r="AO8" s="44"/>
      <c r="AP8" s="44"/>
      <c r="AQ8" s="44"/>
      <c r="AR8" s="44"/>
      <c r="AS8" s="44"/>
      <c r="AT8" s="45">
        <f>データ!T6</f>
        <v>827.83</v>
      </c>
      <c r="AU8" s="45"/>
      <c r="AV8" s="45"/>
      <c r="AW8" s="45"/>
      <c r="AX8" s="45"/>
      <c r="AY8" s="45"/>
      <c r="AZ8" s="45"/>
      <c r="BA8" s="45"/>
      <c r="BB8" s="45">
        <f>データ!U6</f>
        <v>1659.62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62.61</v>
      </c>
      <c r="J10" s="45"/>
      <c r="K10" s="45"/>
      <c r="L10" s="45"/>
      <c r="M10" s="45"/>
      <c r="N10" s="45"/>
      <c r="O10" s="45"/>
      <c r="P10" s="45">
        <f>データ!P6</f>
        <v>99.15</v>
      </c>
      <c r="Q10" s="45"/>
      <c r="R10" s="45"/>
      <c r="S10" s="45"/>
      <c r="T10" s="45"/>
      <c r="U10" s="45"/>
      <c r="V10" s="45"/>
      <c r="W10" s="45">
        <f>データ!Q6</f>
        <v>61</v>
      </c>
      <c r="X10" s="45"/>
      <c r="Y10" s="45"/>
      <c r="Z10" s="45"/>
      <c r="AA10" s="45"/>
      <c r="AB10" s="45"/>
      <c r="AC10" s="45"/>
      <c r="AD10" s="44">
        <f>データ!R6</f>
        <v>2013</v>
      </c>
      <c r="AE10" s="44"/>
      <c r="AF10" s="44"/>
      <c r="AG10" s="44"/>
      <c r="AH10" s="44"/>
      <c r="AI10" s="44"/>
      <c r="AJ10" s="44"/>
      <c r="AK10" s="2"/>
      <c r="AL10" s="44">
        <f>データ!V6</f>
        <v>1356900</v>
      </c>
      <c r="AM10" s="44"/>
      <c r="AN10" s="44"/>
      <c r="AO10" s="44"/>
      <c r="AP10" s="44"/>
      <c r="AQ10" s="44"/>
      <c r="AR10" s="44"/>
      <c r="AS10" s="44"/>
      <c r="AT10" s="45">
        <f>データ!W6</f>
        <v>153.18</v>
      </c>
      <c r="AU10" s="45"/>
      <c r="AV10" s="45"/>
      <c r="AW10" s="45"/>
      <c r="AX10" s="45"/>
      <c r="AY10" s="45"/>
      <c r="AZ10" s="45"/>
      <c r="BA10" s="45"/>
      <c r="BB10" s="45">
        <f>データ!X6</f>
        <v>8858.2099999999991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ZA4z9/pPNECB/X+vrEyZ/QkHhm2VCE3bSmoK7Oy0XrBrD3+kgpWXS8ClD+LRzJO+5Sz7Hn9bV9ene4iaukJow==" saltValue="Ouyn/M6rWj9n5JUvRML33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261009</v>
      </c>
      <c r="D6" s="19">
        <f t="shared" si="3"/>
        <v>46</v>
      </c>
      <c r="E6" s="19">
        <f t="shared" si="3"/>
        <v>17</v>
      </c>
      <c r="F6" s="19">
        <f t="shared" si="3"/>
        <v>1</v>
      </c>
      <c r="G6" s="19">
        <f t="shared" si="3"/>
        <v>0</v>
      </c>
      <c r="H6" s="19" t="str">
        <f t="shared" si="3"/>
        <v>京都府　京都市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62.61</v>
      </c>
      <c r="P6" s="20">
        <f t="shared" si="3"/>
        <v>99.15</v>
      </c>
      <c r="Q6" s="20">
        <f t="shared" si="3"/>
        <v>61</v>
      </c>
      <c r="R6" s="20">
        <f t="shared" si="3"/>
        <v>2013</v>
      </c>
      <c r="S6" s="20">
        <f t="shared" si="3"/>
        <v>1373887</v>
      </c>
      <c r="T6" s="20">
        <f t="shared" si="3"/>
        <v>827.83</v>
      </c>
      <c r="U6" s="20">
        <f t="shared" si="3"/>
        <v>1659.62</v>
      </c>
      <c r="V6" s="20">
        <f t="shared" si="3"/>
        <v>1356900</v>
      </c>
      <c r="W6" s="20">
        <f t="shared" si="3"/>
        <v>153.18</v>
      </c>
      <c r="X6" s="20">
        <f t="shared" si="3"/>
        <v>8858.2099999999991</v>
      </c>
      <c r="Y6" s="21">
        <f>IF(Y7="",NA(),Y7)</f>
        <v>106.94</v>
      </c>
      <c r="Z6" s="21">
        <f t="shared" ref="Z6:AH6" si="4">IF(Z7="",NA(),Z7)</f>
        <v>108.41</v>
      </c>
      <c r="AA6" s="21">
        <f t="shared" si="4"/>
        <v>107.78</v>
      </c>
      <c r="AB6" s="21">
        <f t="shared" si="4"/>
        <v>108.38</v>
      </c>
      <c r="AC6" s="21">
        <f t="shared" si="4"/>
        <v>107.75</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47.42</v>
      </c>
      <c r="AV6" s="21">
        <f t="shared" ref="AV6:BD6" si="6">IF(AV7="",NA(),AV7)</f>
        <v>47.85</v>
      </c>
      <c r="AW6" s="21">
        <f t="shared" si="6"/>
        <v>51.59</v>
      </c>
      <c r="AX6" s="21">
        <f t="shared" si="6"/>
        <v>72.2</v>
      </c>
      <c r="AY6" s="21">
        <f t="shared" si="6"/>
        <v>96.57</v>
      </c>
      <c r="AZ6" s="21">
        <f t="shared" si="6"/>
        <v>71.39</v>
      </c>
      <c r="BA6" s="21">
        <f t="shared" si="6"/>
        <v>74.09</v>
      </c>
      <c r="BB6" s="21">
        <f t="shared" si="6"/>
        <v>71.900000000000006</v>
      </c>
      <c r="BC6" s="21">
        <f t="shared" si="6"/>
        <v>73.75</v>
      </c>
      <c r="BD6" s="21">
        <f t="shared" si="6"/>
        <v>77.47</v>
      </c>
      <c r="BE6" s="20" t="str">
        <f>IF(BE7="","",IF(BE7="-","【-】","【"&amp;SUBSTITUTE(TEXT(BE7,"#,##0.00"),"-","△")&amp;"】"))</f>
        <v>【82.75】</v>
      </c>
      <c r="BF6" s="21">
        <f>IF(BF7="",NA(),BF7)</f>
        <v>470.71</v>
      </c>
      <c r="BG6" s="21">
        <f t="shared" ref="BG6:BO6" si="7">IF(BG7="",NA(),BG7)</f>
        <v>457.71</v>
      </c>
      <c r="BH6" s="21">
        <f t="shared" si="7"/>
        <v>441.01</v>
      </c>
      <c r="BI6" s="21">
        <f t="shared" si="7"/>
        <v>425.24</v>
      </c>
      <c r="BJ6" s="21">
        <f t="shared" si="7"/>
        <v>413.7</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111.38</v>
      </c>
      <c r="BR6" s="21">
        <f t="shared" ref="BR6:BZ6" si="8">IF(BR7="",NA(),BR7)</f>
        <v>114.39</v>
      </c>
      <c r="BS6" s="21">
        <f t="shared" si="8"/>
        <v>112.65</v>
      </c>
      <c r="BT6" s="21">
        <f t="shared" si="8"/>
        <v>112.85</v>
      </c>
      <c r="BU6" s="21">
        <f t="shared" si="8"/>
        <v>111.99</v>
      </c>
      <c r="BV6" s="21">
        <f t="shared" si="8"/>
        <v>105.67</v>
      </c>
      <c r="BW6" s="21">
        <f t="shared" si="8"/>
        <v>105.37</v>
      </c>
      <c r="BX6" s="21">
        <f t="shared" si="8"/>
        <v>99.93</v>
      </c>
      <c r="BY6" s="21">
        <f t="shared" si="8"/>
        <v>100.14</v>
      </c>
      <c r="BZ6" s="21">
        <f t="shared" si="8"/>
        <v>100.02</v>
      </c>
      <c r="CA6" s="20" t="str">
        <f>IF(CA7="","",IF(CA7="-","【-】","【"&amp;SUBSTITUTE(TEXT(CA7,"#,##0.00"),"-","△")&amp;"】"))</f>
        <v>【97.94】</v>
      </c>
      <c r="CB6" s="21">
        <f>IF(CB7="",NA(),CB7)</f>
        <v>105.31</v>
      </c>
      <c r="CC6" s="21">
        <f t="shared" ref="CC6:CK6" si="9">IF(CC7="",NA(),CC7)</f>
        <v>102.97</v>
      </c>
      <c r="CD6" s="21">
        <f t="shared" si="9"/>
        <v>105.88</v>
      </c>
      <c r="CE6" s="21">
        <f t="shared" si="9"/>
        <v>106.46</v>
      </c>
      <c r="CF6" s="21">
        <f t="shared" si="9"/>
        <v>107.84</v>
      </c>
      <c r="CG6" s="21">
        <f t="shared" si="9"/>
        <v>118.72</v>
      </c>
      <c r="CH6" s="21">
        <f t="shared" si="9"/>
        <v>120.5</v>
      </c>
      <c r="CI6" s="21">
        <f t="shared" si="9"/>
        <v>127.3</v>
      </c>
      <c r="CJ6" s="21">
        <f t="shared" si="9"/>
        <v>126.99</v>
      </c>
      <c r="CK6" s="21">
        <f t="shared" si="9"/>
        <v>130.54</v>
      </c>
      <c r="CL6" s="20" t="str">
        <f>IF(CL7="","",IF(CL7="-","【-】","【"&amp;SUBSTITUTE(TEXT(CL7,"#,##0.00"),"-","△")&amp;"】"))</f>
        <v>【140.98】</v>
      </c>
      <c r="CM6" s="21">
        <f>IF(CM7="",NA(),CM7)</f>
        <v>56.69</v>
      </c>
      <c r="CN6" s="21">
        <f t="shared" ref="CN6:CV6" si="10">IF(CN7="",NA(),CN7)</f>
        <v>56.55</v>
      </c>
      <c r="CO6" s="21">
        <f t="shared" si="10"/>
        <v>58.76</v>
      </c>
      <c r="CP6" s="21">
        <f t="shared" si="10"/>
        <v>58.87</v>
      </c>
      <c r="CQ6" s="21">
        <f t="shared" si="10"/>
        <v>57.42</v>
      </c>
      <c r="CR6" s="21">
        <f t="shared" si="10"/>
        <v>58.16</v>
      </c>
      <c r="CS6" s="21">
        <f t="shared" si="10"/>
        <v>58.91</v>
      </c>
      <c r="CT6" s="21">
        <f t="shared" si="10"/>
        <v>58.31</v>
      </c>
      <c r="CU6" s="21">
        <f t="shared" si="10"/>
        <v>57.8</v>
      </c>
      <c r="CV6" s="21">
        <f t="shared" si="10"/>
        <v>59.34</v>
      </c>
      <c r="CW6" s="20" t="str">
        <f>IF(CW7="","",IF(CW7="-","【-】","【"&amp;SUBSTITUTE(TEXT(CW7,"#,##0.00"),"-","△")&amp;"】"))</f>
        <v>【60.13】</v>
      </c>
      <c r="CX6" s="21">
        <f>IF(CX7="",NA(),CX7)</f>
        <v>99.38</v>
      </c>
      <c r="CY6" s="21">
        <f t="shared" ref="CY6:DG6" si="11">IF(CY7="",NA(),CY7)</f>
        <v>99.42</v>
      </c>
      <c r="CZ6" s="21">
        <f t="shared" si="11"/>
        <v>99.44</v>
      </c>
      <c r="DA6" s="21">
        <f t="shared" si="11"/>
        <v>99.48</v>
      </c>
      <c r="DB6" s="21">
        <f t="shared" si="11"/>
        <v>99.51</v>
      </c>
      <c r="DC6" s="21">
        <f t="shared" si="11"/>
        <v>99.1</v>
      </c>
      <c r="DD6" s="21">
        <f t="shared" si="11"/>
        <v>99.16</v>
      </c>
      <c r="DE6" s="21">
        <f t="shared" si="11"/>
        <v>99.21</v>
      </c>
      <c r="DF6" s="21">
        <f t="shared" si="11"/>
        <v>99.25</v>
      </c>
      <c r="DG6" s="21">
        <f t="shared" si="11"/>
        <v>99.29</v>
      </c>
      <c r="DH6" s="20" t="str">
        <f>IF(DH7="","",IF(DH7="-","【-】","【"&amp;SUBSTITUTE(TEXT(DH7,"#,##0.00"),"-","△")&amp;"】"))</f>
        <v>【96.00】</v>
      </c>
      <c r="DI6" s="21">
        <f>IF(DI7="",NA(),DI7)</f>
        <v>54.26</v>
      </c>
      <c r="DJ6" s="21">
        <f t="shared" ref="DJ6:DR6" si="12">IF(DJ7="",NA(),DJ7)</f>
        <v>55.24</v>
      </c>
      <c r="DK6" s="21">
        <f t="shared" si="12"/>
        <v>56.3</v>
      </c>
      <c r="DL6" s="21">
        <f t="shared" si="12"/>
        <v>57.11</v>
      </c>
      <c r="DM6" s="21">
        <f t="shared" si="12"/>
        <v>58.37</v>
      </c>
      <c r="DN6" s="21">
        <f t="shared" si="12"/>
        <v>49.35</v>
      </c>
      <c r="DO6" s="21">
        <f t="shared" si="12"/>
        <v>50.38</v>
      </c>
      <c r="DP6" s="21">
        <f t="shared" si="12"/>
        <v>51.54</v>
      </c>
      <c r="DQ6" s="21">
        <f t="shared" si="12"/>
        <v>52.5</v>
      </c>
      <c r="DR6" s="21">
        <f t="shared" si="12"/>
        <v>53.36</v>
      </c>
      <c r="DS6" s="20" t="str">
        <f>IF(DS7="","",IF(DS7="-","【-】","【"&amp;SUBSTITUTE(TEXT(DS7,"#,##0.00"),"-","△")&amp;"】"))</f>
        <v>【42.20】</v>
      </c>
      <c r="DT6" s="21">
        <f>IF(DT7="",NA(),DT7)</f>
        <v>18.03</v>
      </c>
      <c r="DU6" s="21">
        <f t="shared" ref="DU6:EC6" si="13">IF(DU7="",NA(),DU7)</f>
        <v>19.07</v>
      </c>
      <c r="DV6" s="21">
        <f t="shared" si="13"/>
        <v>20.399999999999999</v>
      </c>
      <c r="DW6" s="21">
        <f t="shared" si="13"/>
        <v>21.72</v>
      </c>
      <c r="DX6" s="21">
        <f t="shared" si="13"/>
        <v>23.07</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0.28999999999999998</v>
      </c>
      <c r="EF6" s="21">
        <f t="shared" ref="EF6:EN6" si="14">IF(EF7="",NA(),EF7)</f>
        <v>0.24</v>
      </c>
      <c r="EG6" s="21">
        <f t="shared" si="14"/>
        <v>0.27</v>
      </c>
      <c r="EH6" s="21">
        <f t="shared" si="14"/>
        <v>0.19</v>
      </c>
      <c r="EI6" s="21">
        <f t="shared" si="14"/>
        <v>0.26</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15">
      <c r="A7" s="14"/>
      <c r="B7" s="23">
        <v>2024</v>
      </c>
      <c r="C7" s="23">
        <v>261009</v>
      </c>
      <c r="D7" s="23">
        <v>46</v>
      </c>
      <c r="E7" s="23">
        <v>17</v>
      </c>
      <c r="F7" s="23">
        <v>1</v>
      </c>
      <c r="G7" s="23">
        <v>0</v>
      </c>
      <c r="H7" s="23" t="s">
        <v>96</v>
      </c>
      <c r="I7" s="23" t="s">
        <v>97</v>
      </c>
      <c r="J7" s="23" t="s">
        <v>98</v>
      </c>
      <c r="K7" s="23" t="s">
        <v>99</v>
      </c>
      <c r="L7" s="23" t="s">
        <v>100</v>
      </c>
      <c r="M7" s="23" t="s">
        <v>101</v>
      </c>
      <c r="N7" s="24" t="s">
        <v>102</v>
      </c>
      <c r="O7" s="24">
        <v>62.61</v>
      </c>
      <c r="P7" s="24">
        <v>99.15</v>
      </c>
      <c r="Q7" s="24">
        <v>61</v>
      </c>
      <c r="R7" s="24">
        <v>2013</v>
      </c>
      <c r="S7" s="24">
        <v>1373887</v>
      </c>
      <c r="T7" s="24">
        <v>827.83</v>
      </c>
      <c r="U7" s="24">
        <v>1659.62</v>
      </c>
      <c r="V7" s="24">
        <v>1356900</v>
      </c>
      <c r="W7" s="24">
        <v>153.18</v>
      </c>
      <c r="X7" s="24">
        <v>8858.2099999999991</v>
      </c>
      <c r="Y7" s="24">
        <v>106.94</v>
      </c>
      <c r="Z7" s="24">
        <v>108.41</v>
      </c>
      <c r="AA7" s="24">
        <v>107.78</v>
      </c>
      <c r="AB7" s="24">
        <v>108.38</v>
      </c>
      <c r="AC7" s="24">
        <v>107.75</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47.42</v>
      </c>
      <c r="AV7" s="24">
        <v>47.85</v>
      </c>
      <c r="AW7" s="24">
        <v>51.59</v>
      </c>
      <c r="AX7" s="24">
        <v>72.2</v>
      </c>
      <c r="AY7" s="24">
        <v>96.57</v>
      </c>
      <c r="AZ7" s="24">
        <v>71.39</v>
      </c>
      <c r="BA7" s="24">
        <v>74.09</v>
      </c>
      <c r="BB7" s="24">
        <v>71.900000000000006</v>
      </c>
      <c r="BC7" s="24">
        <v>73.75</v>
      </c>
      <c r="BD7" s="24">
        <v>77.47</v>
      </c>
      <c r="BE7" s="24">
        <v>82.75</v>
      </c>
      <c r="BF7" s="24">
        <v>470.71</v>
      </c>
      <c r="BG7" s="24">
        <v>457.71</v>
      </c>
      <c r="BH7" s="24">
        <v>441.01</v>
      </c>
      <c r="BI7" s="24">
        <v>425.24</v>
      </c>
      <c r="BJ7" s="24">
        <v>413.7</v>
      </c>
      <c r="BK7" s="24">
        <v>551.04</v>
      </c>
      <c r="BL7" s="24">
        <v>523.58000000000004</v>
      </c>
      <c r="BM7" s="24">
        <v>508.99</v>
      </c>
      <c r="BN7" s="24">
        <v>497.17</v>
      </c>
      <c r="BO7" s="24">
        <v>479.62</v>
      </c>
      <c r="BP7" s="24">
        <v>602.55999999999995</v>
      </c>
      <c r="BQ7" s="24">
        <v>111.38</v>
      </c>
      <c r="BR7" s="24">
        <v>114.39</v>
      </c>
      <c r="BS7" s="24">
        <v>112.65</v>
      </c>
      <c r="BT7" s="24">
        <v>112.85</v>
      </c>
      <c r="BU7" s="24">
        <v>111.99</v>
      </c>
      <c r="BV7" s="24">
        <v>105.67</v>
      </c>
      <c r="BW7" s="24">
        <v>105.37</v>
      </c>
      <c r="BX7" s="24">
        <v>99.93</v>
      </c>
      <c r="BY7" s="24">
        <v>100.14</v>
      </c>
      <c r="BZ7" s="24">
        <v>100.02</v>
      </c>
      <c r="CA7" s="24">
        <v>97.94</v>
      </c>
      <c r="CB7" s="24">
        <v>105.31</v>
      </c>
      <c r="CC7" s="24">
        <v>102.97</v>
      </c>
      <c r="CD7" s="24">
        <v>105.88</v>
      </c>
      <c r="CE7" s="24">
        <v>106.46</v>
      </c>
      <c r="CF7" s="24">
        <v>107.84</v>
      </c>
      <c r="CG7" s="24">
        <v>118.72</v>
      </c>
      <c r="CH7" s="24">
        <v>120.5</v>
      </c>
      <c r="CI7" s="24">
        <v>127.3</v>
      </c>
      <c r="CJ7" s="24">
        <v>126.99</v>
      </c>
      <c r="CK7" s="24">
        <v>130.54</v>
      </c>
      <c r="CL7" s="24">
        <v>140.97999999999999</v>
      </c>
      <c r="CM7" s="24">
        <v>56.69</v>
      </c>
      <c r="CN7" s="24">
        <v>56.55</v>
      </c>
      <c r="CO7" s="24">
        <v>58.76</v>
      </c>
      <c r="CP7" s="24">
        <v>58.87</v>
      </c>
      <c r="CQ7" s="24">
        <v>57.42</v>
      </c>
      <c r="CR7" s="24">
        <v>58.16</v>
      </c>
      <c r="CS7" s="24">
        <v>58.91</v>
      </c>
      <c r="CT7" s="24">
        <v>58.31</v>
      </c>
      <c r="CU7" s="24">
        <v>57.8</v>
      </c>
      <c r="CV7" s="24">
        <v>59.34</v>
      </c>
      <c r="CW7" s="24">
        <v>60.13</v>
      </c>
      <c r="CX7" s="24">
        <v>99.38</v>
      </c>
      <c r="CY7" s="24">
        <v>99.42</v>
      </c>
      <c r="CZ7" s="24">
        <v>99.44</v>
      </c>
      <c r="DA7" s="24">
        <v>99.48</v>
      </c>
      <c r="DB7" s="24">
        <v>99.51</v>
      </c>
      <c r="DC7" s="24">
        <v>99.1</v>
      </c>
      <c r="DD7" s="24">
        <v>99.16</v>
      </c>
      <c r="DE7" s="24">
        <v>99.21</v>
      </c>
      <c r="DF7" s="24">
        <v>99.25</v>
      </c>
      <c r="DG7" s="24">
        <v>99.29</v>
      </c>
      <c r="DH7" s="24">
        <v>96</v>
      </c>
      <c r="DI7" s="24">
        <v>54.26</v>
      </c>
      <c r="DJ7" s="24">
        <v>55.24</v>
      </c>
      <c r="DK7" s="24">
        <v>56.3</v>
      </c>
      <c r="DL7" s="24">
        <v>57.11</v>
      </c>
      <c r="DM7" s="24">
        <v>58.37</v>
      </c>
      <c r="DN7" s="24">
        <v>49.35</v>
      </c>
      <c r="DO7" s="24">
        <v>50.38</v>
      </c>
      <c r="DP7" s="24">
        <v>51.54</v>
      </c>
      <c r="DQ7" s="24">
        <v>52.5</v>
      </c>
      <c r="DR7" s="24">
        <v>53.36</v>
      </c>
      <c r="DS7" s="24">
        <v>42.2</v>
      </c>
      <c r="DT7" s="24">
        <v>18.03</v>
      </c>
      <c r="DU7" s="24">
        <v>19.07</v>
      </c>
      <c r="DV7" s="24">
        <v>20.399999999999999</v>
      </c>
      <c r="DW7" s="24">
        <v>21.72</v>
      </c>
      <c r="DX7" s="24">
        <v>23.07</v>
      </c>
      <c r="DY7" s="24">
        <v>12.06</v>
      </c>
      <c r="DZ7" s="24">
        <v>13.41</v>
      </c>
      <c r="EA7" s="24">
        <v>15.06</v>
      </c>
      <c r="EB7" s="24">
        <v>16.87</v>
      </c>
      <c r="EC7" s="24">
        <v>18.739999999999998</v>
      </c>
      <c r="ED7" s="24">
        <v>9.4600000000000009</v>
      </c>
      <c r="EE7" s="24">
        <v>0.28999999999999998</v>
      </c>
      <c r="EF7" s="24">
        <v>0.24</v>
      </c>
      <c r="EG7" s="24">
        <v>0.27</v>
      </c>
      <c r="EH7" s="24">
        <v>0.19</v>
      </c>
      <c r="EI7" s="24">
        <v>0.26</v>
      </c>
      <c r="EJ7" s="24">
        <v>0.41</v>
      </c>
      <c r="EK7" s="24">
        <v>0.45</v>
      </c>
      <c r="EL7" s="24">
        <v>0.44</v>
      </c>
      <c r="EM7" s="24">
        <v>0.36</v>
      </c>
      <c r="EN7" s="24">
        <v>0.37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44DD39D-F0E5-470D-AD2C-5E259DE1FE29}"/>
</file>

<file path=customXml/itemProps2.xml><?xml version="1.0" encoding="utf-8"?>
<ds:datastoreItem xmlns:ds="http://schemas.openxmlformats.org/officeDocument/2006/customXml" ds:itemID="{AD6813CC-CF78-4E28-9AA3-C752DF401C8B}"/>
</file>

<file path=customXml/itemProps3.xml><?xml version="1.0" encoding="utf-8"?>
<ds:datastoreItem xmlns:ds="http://schemas.openxmlformats.org/officeDocument/2006/customXml" ds:itemID="{5D9818DC-AB44-426C-816B-0EC858C9B48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2025-12-23T06:02:38Z</dcterms:created>
  <dcterms:modified xsi:type="dcterms:W3CDTF">2026-01-29T04:05:39Z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