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10000svj02020\sdoc-2025$\106000_総務部\106600_財務課\財務G\30_照会\54_【0130〆】公営企業に係る経営比較分析表（令和６年度決算）の分析・公表について\"/>
    </mc:Choice>
  </mc:AlternateContent>
  <xr:revisionPtr revIDLastSave="0" documentId="13_ncr:1_{E471C942-A2F3-458D-B26B-B001C15C7499}" xr6:coauthVersionLast="47" xr6:coauthVersionMax="47" xr10:uidLastSave="{00000000-0000-0000-0000-000000000000}"/>
  <workbookProtection workbookAlgorithmName="SHA-512" workbookHashValue="5lkPXz3FrL+7iixVwfxhMvht84nzZYeLRX3E6XUp4vtwVCuWF5Aw0l590LVe89hCjTjnL59/76SIlnhm3dmqsQ==" workbookSaltValue="VLLibTdzp/SsVjviEY1IEA=="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P8" i="4"/>
  <c r="I8" i="4"/>
  <c r="B8" i="4"/>
  <c r="B6" i="4"/>
</calcChain>
</file>

<file path=xl/sharedStrings.xml><?xml version="1.0" encoding="utf-8"?>
<sst xmlns="http://schemas.openxmlformats.org/spreadsheetml/2006/main" count="231" uniqueCount="111">
  <si>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</si>
  <si>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</si>
  <si>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</si>
  <si>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</si>
  <si>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</si>
  <si>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</si>
  <si>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</si>
  <si>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</si>
  <si>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</si>
  <si>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</si>
  <si>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</si>
  <si>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</si>
  <si>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</si>
  <si>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</si>
  <si>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</si>
  <si>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</si>
  <si>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</si>
  <si>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</si>
  <si>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</si>
  <si>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</si>
  <si>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</si>
  <si>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</si>
  <si>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</si>
  <si>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</si>
  <si>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</si>
  <si>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</si>
  <si>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</si>
  <si>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</si>
  <si>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</si>
  <si>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</si>
  <si>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</si>
  <si>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</si>
  <si>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</si>
  <si>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</si>
  <si>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</si>
  <si>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</si>
  <si>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</si>
  <si>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</si>
  <si>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</si>
  <si>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</si>
  <si>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</si>
  <si>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</si>
  <si>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</si>
  <si>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</si>
  <si>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</si>
  <si>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</si>
  <si>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</si>
  <si>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</si>
  <si>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</si>
  <si>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</si>
  <si>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</si>
  <si>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</si>
  <si>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</si>
  <si>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</si>
  <si>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</si>
  <si>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</si>
  <si>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</si>
  <si>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</si>
  <si>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</si>
  <si>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</si>
  <si>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</si>
  <si>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</si>
  <si>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</si>
  <si>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</si>
  <si>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</si>
  <si>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</si>
  <si>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</si>
  <si>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</si>
  <si>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</si>
  <si>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</si>
  <si>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</si>
  <si>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</si>
  <si>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</si>
  <si>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</si>
  <si>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</si>
  <si>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</si>
  <si>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</si>
  <si>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</si>
  <si>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</si>
  <si>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</si>
  <si>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</si>
  <si>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</si>
  <si>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</si>
  <si>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</si>
  <si>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</si>
  <si>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</si>
  <si>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</si>
  <si>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</si>
  <si>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</si>
  <si>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</si>
  <si>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</si>
  <si>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</si>
  <si>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大阪広域水道企業団</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</si>
  <si>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</si>
  <si>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</si>
  <si>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</si>
  <si>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</si>
  <si>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</si>
  <si>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</si>
  <si>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</si>
  <si>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</si>
  <si>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</si>
  <si>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</si>
  <si>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</si>
  <si>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</si>
  <si>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</si>
  <si>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</si>
  <si>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</si>
  <si>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給水人口の減少等により、給水収益が低下していく厳しい経営状況が続くと予測される。その中で今後、広域化のメリットを活かし、市町村の区域にとらわれない施設の最適配置(統廃合)を推進し、給水の安定性向上や更新・維持管理費用の低減を図っていき、効率的な経営を行っていく。</t>
    <phoneticPr fontId="4"/>
  </si>
  <si>
    <t>①【有形固定資産減価償却率】
　類似団体平均値を上回る数値となり、施設の老朽化が進んでいる。この要因は、管路総延長の約3割が法定耐用年数を超えていることによる。
②【管路経年化率】、③【管路更新率】
　管路経年化率は類似団体平均値に比べ高く、管路更新率は、類似団体平均値に比べ低い状況となっている。
　今後、大阪広域水道企業団経営戦略2020-2029(令和5年3月改訂)に基づき、基幹管路・重要給水施設配水管を中心に、更新・耐震化を計画的に推進していく。</t>
    <rPh sb="117" eb="118">
      <t>クラ</t>
    </rPh>
    <phoneticPr fontId="4"/>
  </si>
  <si>
    <t>①【経常収支比率】、⑤【料金回収率】、⑧【有収率】
　泉南水道事業・忠岡水道事業において、水道料金徴収業務の標準化に伴い前年度まで当年度分として計上していた料金収入の一部を翌年度に計上したことなどにより、経常収支比率・料金回収率・有収率は令和５年度に比べ減少している。料金回収率は100%を下回ったものの、経常収支比率は100%以上であり、健全な経営を維持している。有収率について、水道施設の適切な維持管理による漏水防止対策や効率的な送水運用により、今後も同水準以上の数値を維持していく。
③【流動比率】
　期間を通じて短期的な債務に対する支払能力を維持している。
④【企業債残高対給水収益比率】
　類似団体に比べ低い水準であり、企業債の規模に大きな問題はないと考えている。　
⑥【給水原価】
　給水原価は類似団体平均値を上回る数値となっており、今後効率的な事業運営に努める必要がある。
⑦【施設利用率】
　類似団体と比べ高い水準であり、施設の利用状況や適正規模に問題はないと考えている。　　　　　　　　　　　　　　　　　　　　　　　　　　　　　　　　　　　　　　　　　　　　　　　　　　　　　　　　　　　　　　　　　　　　　　　　　　　　　　　　　　　　　　　　　　　　　　　　　　　　　　　　　　　　　　</t>
    <rPh sb="78" eb="80">
      <t>リョウキン</t>
    </rPh>
    <rPh sb="80" eb="82">
      <t>シュウニュウ</t>
    </rPh>
    <rPh sb="102" eb="104">
      <t>ケイジョウ</t>
    </rPh>
    <rPh sb="104" eb="106">
      <t>シュウシ</t>
    </rPh>
    <rPh sb="106" eb="108">
      <t>ヒリツ</t>
    </rPh>
    <rPh sb="109" eb="111">
      <t>リョウキン</t>
    </rPh>
    <rPh sb="111" eb="113">
      <t>カイシュウ</t>
    </rPh>
    <rPh sb="113" eb="114">
      <t>リツ</t>
    </rPh>
    <rPh sb="115" eb="118">
      <t>ユウシュウリツ</t>
    </rPh>
    <rPh sb="119" eb="121">
      <t>レイワ</t>
    </rPh>
    <rPh sb="122" eb="124">
      <t>ネンド</t>
    </rPh>
    <rPh sb="125" eb="126">
      <t>クラ</t>
    </rPh>
    <rPh sb="127" eb="129">
      <t>ゲンショウ</t>
    </rPh>
    <rPh sb="183" eb="186">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</si>
</sst>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0.34</c:v>
                </c:pt>
                <c:pt idx="2">
                  <c:v>0.55000000000000004</c:v>
                </c:pt>
                <c:pt idx="3">
                  <c:v>0.7</c:v>
                </c:pt>
                <c:pt idx="4">
                  <c:v>0.56999999999999995</c:v>
                </c:pt>
              </c:numCache>
            </c:numRef>
          </c:val>
          <c:extLst>
            <c:ext xmlns:c16="http://schemas.microsoft.com/office/drawing/2014/chart" uri="{C3380CC4-5D6E-409C-BE32-E72D297353CC}">
              <c16:uniqueId val="{00000000-95FD-4801-A27A-C26547BFF20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0.75</c:v>
                </c:pt>
                <c:pt idx="2">
                  <c:v>0.78</c:v>
                </c:pt>
                <c:pt idx="3">
                  <c:v>0.73</c:v>
                </c:pt>
                <c:pt idx="4">
                  <c:v>0.69</c:v>
                </c:pt>
              </c:numCache>
            </c:numRef>
          </c:val>
          <c:smooth val="0"/>
          <c:extLst>
            <c:ext xmlns:c16="http://schemas.microsoft.com/office/drawing/2014/chart" uri="{C3380CC4-5D6E-409C-BE32-E72D297353CC}">
              <c16:uniqueId val="{00000001-95FD-4801-A27A-C26547BFF20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84.69</c:v>
                </c:pt>
                <c:pt idx="1">
                  <c:v>80.400000000000006</c:v>
                </c:pt>
                <c:pt idx="2">
                  <c:v>79.23</c:v>
                </c:pt>
                <c:pt idx="3">
                  <c:v>83.48</c:v>
                </c:pt>
                <c:pt idx="4">
                  <c:v>84.03</c:v>
                </c:pt>
              </c:numCache>
            </c:numRef>
          </c:val>
          <c:extLst>
            <c:ext xmlns:c16="http://schemas.microsoft.com/office/drawing/2014/chart" uri="{C3380CC4-5D6E-409C-BE32-E72D297353CC}">
              <c16:uniqueId val="{00000000-341F-4FAC-96D3-C4BAED0A9F8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64.11</c:v>
                </c:pt>
                <c:pt idx="2">
                  <c:v>63.81</c:v>
                </c:pt>
                <c:pt idx="3">
                  <c:v>63.58</c:v>
                </c:pt>
                <c:pt idx="4">
                  <c:v>64.13</c:v>
                </c:pt>
              </c:numCache>
            </c:numRef>
          </c:val>
          <c:smooth val="0"/>
          <c:extLst>
            <c:ext xmlns:c16="http://schemas.microsoft.com/office/drawing/2014/chart" uri="{C3380CC4-5D6E-409C-BE32-E72D297353CC}">
              <c16:uniqueId val="{00000001-341F-4FAC-96D3-C4BAED0A9F8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91.07</c:v>
                </c:pt>
                <c:pt idx="1">
                  <c:v>93.57</c:v>
                </c:pt>
                <c:pt idx="2">
                  <c:v>93.08</c:v>
                </c:pt>
                <c:pt idx="3">
                  <c:v>92.23</c:v>
                </c:pt>
                <c:pt idx="4">
                  <c:v>90.01</c:v>
                </c:pt>
              </c:numCache>
            </c:numRef>
          </c:val>
          <c:extLst>
            <c:ext xmlns:c16="http://schemas.microsoft.com/office/drawing/2014/chart" uri="{C3380CC4-5D6E-409C-BE32-E72D297353CC}">
              <c16:uniqueId val="{00000000-4B67-4A2E-B513-E2873FF9E65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92.09</c:v>
                </c:pt>
                <c:pt idx="2">
                  <c:v>91.76</c:v>
                </c:pt>
                <c:pt idx="3">
                  <c:v>91.22</c:v>
                </c:pt>
                <c:pt idx="4">
                  <c:v>90.98</c:v>
                </c:pt>
              </c:numCache>
            </c:numRef>
          </c:val>
          <c:smooth val="0"/>
          <c:extLst>
            <c:ext xmlns:c16="http://schemas.microsoft.com/office/drawing/2014/chart" uri="{C3380CC4-5D6E-409C-BE32-E72D297353CC}">
              <c16:uniqueId val="{00000001-4B67-4A2E-B513-E2873FF9E65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107.42</c:v>
                </c:pt>
                <c:pt idx="1">
                  <c:v>110.34</c:v>
                </c:pt>
                <c:pt idx="2">
                  <c:v>108.18</c:v>
                </c:pt>
                <c:pt idx="3">
                  <c:v>107.88</c:v>
                </c:pt>
                <c:pt idx="4">
                  <c:v>104.74</c:v>
                </c:pt>
              </c:numCache>
            </c:numRef>
          </c:val>
          <c:extLst>
            <c:ext xmlns:c16="http://schemas.microsoft.com/office/drawing/2014/chart" uri="{C3380CC4-5D6E-409C-BE32-E72D297353CC}">
              <c16:uniqueId val="{00000000-329C-4423-A40D-B1016BFF40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113.87</c:v>
                </c:pt>
                <c:pt idx="2">
                  <c:v>109.87</c:v>
                </c:pt>
                <c:pt idx="3">
                  <c:v>109.81</c:v>
                </c:pt>
                <c:pt idx="4">
                  <c:v>108.66</c:v>
                </c:pt>
              </c:numCache>
            </c:numRef>
          </c:val>
          <c:smooth val="0"/>
          <c:extLst>
            <c:ext xmlns:c16="http://schemas.microsoft.com/office/drawing/2014/chart" uri="{C3380CC4-5D6E-409C-BE32-E72D297353CC}">
              <c16:uniqueId val="{00000001-329C-4423-A40D-B1016BFF40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55.63</c:v>
                </c:pt>
                <c:pt idx="1">
                  <c:v>53.28</c:v>
                </c:pt>
                <c:pt idx="2">
                  <c:v>54.19</c:v>
                </c:pt>
                <c:pt idx="3">
                  <c:v>54.27</c:v>
                </c:pt>
                <c:pt idx="4">
                  <c:v>54.53</c:v>
                </c:pt>
              </c:numCache>
            </c:numRef>
          </c:val>
          <c:extLst>
            <c:ext xmlns:c16="http://schemas.microsoft.com/office/drawing/2014/chart" uri="{C3380CC4-5D6E-409C-BE32-E72D297353CC}">
              <c16:uniqueId val="{00000000-159A-4DD6-85A7-E5F9A7A0B6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52.16</c:v>
                </c:pt>
                <c:pt idx="2">
                  <c:v>52.59</c:v>
                </c:pt>
                <c:pt idx="3">
                  <c:v>52.74</c:v>
                </c:pt>
                <c:pt idx="4">
                  <c:v>53.15</c:v>
                </c:pt>
              </c:numCache>
            </c:numRef>
          </c:val>
          <c:smooth val="0"/>
          <c:extLst>
            <c:ext xmlns:c16="http://schemas.microsoft.com/office/drawing/2014/chart" uri="{C3380CC4-5D6E-409C-BE32-E72D297353CC}">
              <c16:uniqueId val="{00000001-159A-4DD6-85A7-E5F9A7A0B6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32.130000000000003</c:v>
                </c:pt>
                <c:pt idx="1">
                  <c:v>31.14</c:v>
                </c:pt>
                <c:pt idx="2">
                  <c:v>31.96</c:v>
                </c:pt>
                <c:pt idx="3">
                  <c:v>32.049999999999997</c:v>
                </c:pt>
                <c:pt idx="4">
                  <c:v>30.88</c:v>
                </c:pt>
              </c:numCache>
            </c:numRef>
          </c:val>
          <c:extLst>
            <c:ext xmlns:c16="http://schemas.microsoft.com/office/drawing/2014/chart" uri="{C3380CC4-5D6E-409C-BE32-E72D297353CC}">
              <c16:uniqueId val="{00000000-748D-4EEB-8567-76D06EDACA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25.76</c:v>
                </c:pt>
                <c:pt idx="2">
                  <c:v>27.51</c:v>
                </c:pt>
                <c:pt idx="3">
                  <c:v>28.57</c:v>
                </c:pt>
                <c:pt idx="4">
                  <c:v>29.7</c:v>
                </c:pt>
              </c:numCache>
            </c:numRef>
          </c:val>
          <c:smooth val="0"/>
          <c:extLst>
            <c:ext xmlns:c16="http://schemas.microsoft.com/office/drawing/2014/chart" uri="{C3380CC4-5D6E-409C-BE32-E72D297353CC}">
              <c16:uniqueId val="{00000001-748D-4EEB-8567-76D06EDACA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C7-4248-8B0E-49E70C0D45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0.28999999999999998</c:v>
                </c:pt>
                <c:pt idx="1">
                  <c:v>0</c:v>
                </c:pt>
                <c:pt idx="2">
                  <c:v>0</c:v>
                </c:pt>
                <c:pt idx="3">
                  <c:v>0</c:v>
                </c:pt>
                <c:pt idx="4">
                  <c:v>0</c:v>
                </c:pt>
              </c:numCache>
            </c:numRef>
          </c:val>
          <c:smooth val="0"/>
          <c:extLst>
            <c:ext xmlns:c16="http://schemas.microsoft.com/office/drawing/2014/chart" uri="{C3380CC4-5D6E-409C-BE32-E72D297353CC}">
              <c16:uniqueId val="{00000001-39C7-4248-8B0E-49E70C0D45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249.73</c:v>
                </c:pt>
                <c:pt idx="1">
                  <c:v>334.13</c:v>
                </c:pt>
                <c:pt idx="2">
                  <c:v>309.8</c:v>
                </c:pt>
                <c:pt idx="3">
                  <c:v>268.22000000000003</c:v>
                </c:pt>
                <c:pt idx="4">
                  <c:v>241.14</c:v>
                </c:pt>
              </c:numCache>
            </c:numRef>
          </c:val>
          <c:extLst>
            <c:ext xmlns:c16="http://schemas.microsoft.com/office/drawing/2014/chart" uri="{C3380CC4-5D6E-409C-BE32-E72D297353CC}">
              <c16:uniqueId val="{00000000-D845-4EA9-97C4-577195ECBC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246.01</c:v>
                </c:pt>
                <c:pt idx="2">
                  <c:v>228.89</c:v>
                </c:pt>
                <c:pt idx="3">
                  <c:v>232.66</c:v>
                </c:pt>
                <c:pt idx="4">
                  <c:v>217.12</c:v>
                </c:pt>
              </c:numCache>
            </c:numRef>
          </c:val>
          <c:smooth val="0"/>
          <c:extLst>
            <c:ext xmlns:c16="http://schemas.microsoft.com/office/drawing/2014/chart" uri="{C3380CC4-5D6E-409C-BE32-E72D297353CC}">
              <c16:uniqueId val="{00000001-D845-4EA9-97C4-577195ECBC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243.08</c:v>
                </c:pt>
                <c:pt idx="1">
                  <c:v>219.08</c:v>
                </c:pt>
                <c:pt idx="2">
                  <c:v>220.07</c:v>
                </c:pt>
                <c:pt idx="3">
                  <c:v>211.31</c:v>
                </c:pt>
                <c:pt idx="4">
                  <c:v>234.03</c:v>
                </c:pt>
              </c:numCache>
            </c:numRef>
          </c:val>
          <c:extLst>
            <c:ext xmlns:c16="http://schemas.microsoft.com/office/drawing/2014/chart" uri="{C3380CC4-5D6E-409C-BE32-E72D297353CC}">
              <c16:uniqueId val="{00000000-DEB0-4B33-AF06-3C312F0BA3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248.92</c:v>
                </c:pt>
                <c:pt idx="2">
                  <c:v>251.26</c:v>
                </c:pt>
                <c:pt idx="3">
                  <c:v>255.84</c:v>
                </c:pt>
                <c:pt idx="4">
                  <c:v>253.22</c:v>
                </c:pt>
              </c:numCache>
            </c:numRef>
          </c:val>
          <c:smooth val="0"/>
          <c:extLst>
            <c:ext xmlns:c16="http://schemas.microsoft.com/office/drawing/2014/chart" uri="{C3380CC4-5D6E-409C-BE32-E72D297353CC}">
              <c16:uniqueId val="{00000001-DEB0-4B33-AF06-3C312F0BA3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96.02</c:v>
                </c:pt>
                <c:pt idx="1">
                  <c:v>101.67</c:v>
                </c:pt>
                <c:pt idx="2">
                  <c:v>98.35</c:v>
                </c:pt>
                <c:pt idx="3">
                  <c:v>101.78</c:v>
                </c:pt>
                <c:pt idx="4">
                  <c:v>96.42</c:v>
                </c:pt>
              </c:numCache>
            </c:numRef>
          </c:val>
          <c:extLst>
            <c:ext xmlns:c16="http://schemas.microsoft.com/office/drawing/2014/chart" uri="{C3380CC4-5D6E-409C-BE32-E72D297353CC}">
              <c16:uniqueId val="{00000000-A348-43D9-AFD1-46C669D0C37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107.54</c:v>
                </c:pt>
                <c:pt idx="2">
                  <c:v>101.93</c:v>
                </c:pt>
                <c:pt idx="3">
                  <c:v>102.36</c:v>
                </c:pt>
                <c:pt idx="4">
                  <c:v>101.56</c:v>
                </c:pt>
              </c:numCache>
            </c:numRef>
          </c:val>
          <c:smooth val="0"/>
          <c:extLst>
            <c:ext xmlns:c16="http://schemas.microsoft.com/office/drawing/2014/chart" uri="{C3380CC4-5D6E-409C-BE32-E72D297353CC}">
              <c16:uniqueId val="{00000001-A348-43D9-AFD1-46C669D0C37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183.94</c:v>
                </c:pt>
                <c:pt idx="1">
                  <c:v>173.18</c:v>
                </c:pt>
                <c:pt idx="2">
                  <c:v>179.4</c:v>
                </c:pt>
                <c:pt idx="3">
                  <c:v>180.87</c:v>
                </c:pt>
                <c:pt idx="4">
                  <c:v>193.07</c:v>
                </c:pt>
              </c:numCache>
            </c:numRef>
          </c:val>
          <c:extLst>
            <c:ext xmlns:c16="http://schemas.microsoft.com/office/drawing/2014/chart" uri="{C3380CC4-5D6E-409C-BE32-E72D297353CC}">
              <c16:uniqueId val="{00000000-D10D-4180-B944-B96ACB7C793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155.9</c:v>
                </c:pt>
                <c:pt idx="2">
                  <c:v>162.47</c:v>
                </c:pt>
                <c:pt idx="3">
                  <c:v>165.52</c:v>
                </c:pt>
                <c:pt idx="4">
                  <c:v>169.99</c:v>
                </c:pt>
              </c:numCache>
            </c:numRef>
          </c:val>
          <c:smooth val="0"/>
          <c:extLst>
            <c:ext xmlns:c16="http://schemas.microsoft.com/office/drawing/2014/chart" uri="{C3380CC4-5D6E-409C-BE32-E72D297353CC}">
              <c16:uniqueId val="{00000001-D10D-4180-B944-B96ACB7C793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大阪府　大阪広域水道企業団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A1</v>
      </c>
      <c r="X8" s="74"/>
      <c r="Y8" s="74"/>
      <c r="Z8" s="74"/>
      <c r="AA8" s="74"/>
      <c r="AB8" s="74"/>
      <c r="AC8" s="74"/>
      <c r="AD8" s="74" t="str">
        <f>データ!$M$6</f>
        <v>自治体職員</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72.39</v>
      </c>
      <c r="J10" s="37"/>
      <c r="K10" s="37"/>
      <c r="L10" s="37"/>
      <c r="M10" s="37"/>
      <c r="N10" s="37"/>
      <c r="O10" s="64"/>
      <c r="P10" s="54">
        <f>データ!$P$6</f>
        <v>99.89</v>
      </c>
      <c r="Q10" s="54"/>
      <c r="R10" s="54"/>
      <c r="S10" s="54"/>
      <c r="T10" s="54"/>
      <c r="U10" s="54"/>
      <c r="V10" s="54"/>
      <c r="W10" s="65">
        <f>データ!$Q$6</f>
        <v>3278</v>
      </c>
      <c r="X10" s="65"/>
      <c r="Y10" s="65"/>
      <c r="Z10" s="65"/>
      <c r="AA10" s="65"/>
      <c r="AB10" s="65"/>
      <c r="AC10" s="65"/>
      <c r="AD10" s="2"/>
      <c r="AE10" s="2"/>
      <c r="AF10" s="2"/>
      <c r="AG10" s="2"/>
      <c r="AH10" s="2"/>
      <c r="AI10" s="2"/>
      <c r="AJ10" s="2"/>
      <c r="AK10" s="2"/>
      <c r="AL10" s="65">
        <f>データ!$U$6</f>
        <v>419923</v>
      </c>
      <c r="AM10" s="65"/>
      <c r="AN10" s="65"/>
      <c r="AO10" s="65"/>
      <c r="AP10" s="65"/>
      <c r="AQ10" s="65"/>
      <c r="AR10" s="65"/>
      <c r="AS10" s="65"/>
      <c r="AT10" s="36">
        <f>データ!$V$6</f>
        <v>169.32</v>
      </c>
      <c r="AU10" s="37"/>
      <c r="AV10" s="37"/>
      <c r="AW10" s="37"/>
      <c r="AX10" s="37"/>
      <c r="AY10" s="37"/>
      <c r="AZ10" s="37"/>
      <c r="BA10" s="37"/>
      <c r="BB10" s="54">
        <f>データ!$W$6</f>
        <v>2480.06</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108</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kxubMuOARgv9ZOyaopfEUL7K4+a1ddbd7wlifluL/Hx1XpAnTL+Q+MaftOW1ujVRbUkVVliel25mcCEoWrcA==" saltValue="wMkD5d21+7Pt34460SaiB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278688</v>
      </c>
      <c r="D6" s="20">
        <f t="shared" si="3"/>
        <v>46</v>
      </c>
      <c r="E6" s="20">
        <f t="shared" si="3"/>
        <v>1</v>
      </c>
      <c r="F6" s="20">
        <f t="shared" si="3"/>
        <v>0</v>
      </c>
      <c r="G6" s="20">
        <f t="shared" si="3"/>
        <v>1</v>
      </c>
      <c r="H6" s="20" t="str">
        <f t="shared" si="3"/>
        <v>大阪府　大阪広域水道企業団</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72.39</v>
      </c>
      <c r="P6" s="21">
        <f t="shared" si="3"/>
        <v>99.89</v>
      </c>
      <c r="Q6" s="21">
        <f t="shared" si="3"/>
        <v>3278</v>
      </c>
      <c r="R6" s="21" t="str">
        <f t="shared" si="3"/>
        <v>-</v>
      </c>
      <c r="S6" s="21" t="str">
        <f t="shared" si="3"/>
        <v>-</v>
      </c>
      <c r="T6" s="21" t="str">
        <f t="shared" si="3"/>
        <v>-</v>
      </c>
      <c r="U6" s="21">
        <f t="shared" si="3"/>
        <v>419923</v>
      </c>
      <c r="V6" s="21">
        <f t="shared" si="3"/>
        <v>169.32</v>
      </c>
      <c r="W6" s="21">
        <f t="shared" si="3"/>
        <v>2480.06</v>
      </c>
      <c r="X6" s="22">
        <f>IF(X7="",NA(),X7)</f>
        <v>107.42</v>
      </c>
      <c r="Y6" s="22">
        <f t="shared" ref="Y6:AG6" si="4">IF(Y7="",NA(),Y7)</f>
        <v>110.34</v>
      </c>
      <c r="Z6" s="22">
        <f t="shared" si="4"/>
        <v>108.18</v>
      </c>
      <c r="AA6" s="22">
        <f t="shared" si="4"/>
        <v>107.88</v>
      </c>
      <c r="AB6" s="22">
        <f t="shared" si="4"/>
        <v>104.74</v>
      </c>
      <c r="AC6" s="22">
        <f t="shared" si="4"/>
        <v>112.36</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1">
        <f t="shared" si="5"/>
        <v>0</v>
      </c>
      <c r="AP6" s="21">
        <f t="shared" si="5"/>
        <v>0</v>
      </c>
      <c r="AQ6" s="21">
        <f t="shared" si="5"/>
        <v>0</v>
      </c>
      <c r="AR6" s="21">
        <f t="shared" si="5"/>
        <v>0</v>
      </c>
      <c r="AS6" s="21" t="str">
        <f>IF(AS7="","",IF(AS7="-","【-】","【"&amp;SUBSTITUTE(TEXT(AS7,"#,##0.00"),"-","△")&amp;"】"))</f>
        <v>【1.61】</v>
      </c>
      <c r="AT6" s="22">
        <f>IF(AT7="",NA(),AT7)</f>
        <v>249.73</v>
      </c>
      <c r="AU6" s="22">
        <f t="shared" ref="AU6:BC6" si="6">IF(AU7="",NA(),AU7)</f>
        <v>334.13</v>
      </c>
      <c r="AV6" s="22">
        <f t="shared" si="6"/>
        <v>309.8</v>
      </c>
      <c r="AW6" s="22">
        <f t="shared" si="6"/>
        <v>268.22000000000003</v>
      </c>
      <c r="AX6" s="22">
        <f t="shared" si="6"/>
        <v>241.14</v>
      </c>
      <c r="AY6" s="22">
        <f t="shared" si="6"/>
        <v>306.08</v>
      </c>
      <c r="AZ6" s="22">
        <f t="shared" si="6"/>
        <v>246.01</v>
      </c>
      <c r="BA6" s="22">
        <f t="shared" si="6"/>
        <v>228.89</v>
      </c>
      <c r="BB6" s="22">
        <f t="shared" si="6"/>
        <v>232.66</v>
      </c>
      <c r="BC6" s="22">
        <f t="shared" si="6"/>
        <v>217.12</v>
      </c>
      <c r="BD6" s="21" t="str">
        <f>IF(BD7="","",IF(BD7="-","【-】","【"&amp;SUBSTITUTE(TEXT(BD7,"#,##0.00"),"-","△")&amp;"】"))</f>
        <v>【239.69】</v>
      </c>
      <c r="BE6" s="22">
        <f>IF(BE7="",NA(),BE7)</f>
        <v>243.08</v>
      </c>
      <c r="BF6" s="22">
        <f t="shared" ref="BF6:BN6" si="7">IF(BF7="",NA(),BF7)</f>
        <v>219.08</v>
      </c>
      <c r="BG6" s="22">
        <f t="shared" si="7"/>
        <v>220.07</v>
      </c>
      <c r="BH6" s="22">
        <f t="shared" si="7"/>
        <v>211.31</v>
      </c>
      <c r="BI6" s="22">
        <f t="shared" si="7"/>
        <v>234.03</v>
      </c>
      <c r="BJ6" s="22">
        <f t="shared" si="7"/>
        <v>294.66000000000003</v>
      </c>
      <c r="BK6" s="22">
        <f t="shared" si="7"/>
        <v>248.92</v>
      </c>
      <c r="BL6" s="22">
        <f t="shared" si="7"/>
        <v>251.26</v>
      </c>
      <c r="BM6" s="22">
        <f t="shared" si="7"/>
        <v>255.84</v>
      </c>
      <c r="BN6" s="22">
        <f t="shared" si="7"/>
        <v>253.22</v>
      </c>
      <c r="BO6" s="21" t="str">
        <f>IF(BO7="","",IF(BO7="-","【-】","【"&amp;SUBSTITUTE(TEXT(BO7,"#,##0.00"),"-","△")&amp;"】"))</f>
        <v>【264.86】</v>
      </c>
      <c r="BP6" s="22">
        <f>IF(BP7="",NA(),BP7)</f>
        <v>96.02</v>
      </c>
      <c r="BQ6" s="22">
        <f t="shared" ref="BQ6:BY6" si="8">IF(BQ7="",NA(),BQ7)</f>
        <v>101.67</v>
      </c>
      <c r="BR6" s="22">
        <f t="shared" si="8"/>
        <v>98.35</v>
      </c>
      <c r="BS6" s="22">
        <f t="shared" si="8"/>
        <v>101.78</v>
      </c>
      <c r="BT6" s="22">
        <f t="shared" si="8"/>
        <v>96.42</v>
      </c>
      <c r="BU6" s="22">
        <f t="shared" si="8"/>
        <v>103.75</v>
      </c>
      <c r="BV6" s="22">
        <f t="shared" si="8"/>
        <v>107.54</v>
      </c>
      <c r="BW6" s="22">
        <f t="shared" si="8"/>
        <v>101.93</v>
      </c>
      <c r="BX6" s="22">
        <f t="shared" si="8"/>
        <v>102.36</v>
      </c>
      <c r="BY6" s="22">
        <f t="shared" si="8"/>
        <v>101.56</v>
      </c>
      <c r="BZ6" s="21" t="str">
        <f>IF(BZ7="","",IF(BZ7="-","【-】","【"&amp;SUBSTITUTE(TEXT(BZ7,"#,##0.00"),"-","△")&amp;"】"))</f>
        <v>【97.59】</v>
      </c>
      <c r="CA6" s="22">
        <f>IF(CA7="",NA(),CA7)</f>
        <v>183.94</v>
      </c>
      <c r="CB6" s="22">
        <f t="shared" ref="CB6:CJ6" si="9">IF(CB7="",NA(),CB7)</f>
        <v>173.18</v>
      </c>
      <c r="CC6" s="22">
        <f t="shared" si="9"/>
        <v>179.4</v>
      </c>
      <c r="CD6" s="22">
        <f t="shared" si="9"/>
        <v>180.87</v>
      </c>
      <c r="CE6" s="22">
        <f t="shared" si="9"/>
        <v>193.07</v>
      </c>
      <c r="CF6" s="22">
        <f t="shared" si="9"/>
        <v>159.93</v>
      </c>
      <c r="CG6" s="22">
        <f t="shared" si="9"/>
        <v>155.9</v>
      </c>
      <c r="CH6" s="22">
        <f t="shared" si="9"/>
        <v>162.47</v>
      </c>
      <c r="CI6" s="22">
        <f t="shared" si="9"/>
        <v>165.52</v>
      </c>
      <c r="CJ6" s="22">
        <f t="shared" si="9"/>
        <v>169.99</v>
      </c>
      <c r="CK6" s="21" t="str">
        <f>IF(CK7="","",IF(CK7="-","【-】","【"&amp;SUBSTITUTE(TEXT(CK7,"#,##0.00"),"-","△")&amp;"】"))</f>
        <v>【181.66】</v>
      </c>
      <c r="CL6" s="22">
        <f>IF(CL7="",NA(),CL7)</f>
        <v>84.69</v>
      </c>
      <c r="CM6" s="22">
        <f t="shared" ref="CM6:CU6" si="10">IF(CM7="",NA(),CM7)</f>
        <v>80.400000000000006</v>
      </c>
      <c r="CN6" s="22">
        <f t="shared" si="10"/>
        <v>79.23</v>
      </c>
      <c r="CO6" s="22">
        <f t="shared" si="10"/>
        <v>83.48</v>
      </c>
      <c r="CP6" s="22">
        <f t="shared" si="10"/>
        <v>84.03</v>
      </c>
      <c r="CQ6" s="22">
        <f t="shared" si="10"/>
        <v>63.12</v>
      </c>
      <c r="CR6" s="22">
        <f t="shared" si="10"/>
        <v>64.11</v>
      </c>
      <c r="CS6" s="22">
        <f t="shared" si="10"/>
        <v>63.81</v>
      </c>
      <c r="CT6" s="22">
        <f t="shared" si="10"/>
        <v>63.58</v>
      </c>
      <c r="CU6" s="22">
        <f t="shared" si="10"/>
        <v>64.13</v>
      </c>
      <c r="CV6" s="21" t="str">
        <f>IF(CV7="","",IF(CV7="-","【-】","【"&amp;SUBSTITUTE(TEXT(CV7,"#,##0.00"),"-","△")&amp;"】"))</f>
        <v>【60.21】</v>
      </c>
      <c r="CW6" s="22">
        <f>IF(CW7="",NA(),CW7)</f>
        <v>91.07</v>
      </c>
      <c r="CX6" s="22">
        <f t="shared" ref="CX6:DF6" si="11">IF(CX7="",NA(),CX7)</f>
        <v>93.57</v>
      </c>
      <c r="CY6" s="22">
        <f t="shared" si="11"/>
        <v>93.08</v>
      </c>
      <c r="CZ6" s="22">
        <f t="shared" si="11"/>
        <v>92.23</v>
      </c>
      <c r="DA6" s="22">
        <f t="shared" si="11"/>
        <v>90.01</v>
      </c>
      <c r="DB6" s="22">
        <f t="shared" si="11"/>
        <v>90.09</v>
      </c>
      <c r="DC6" s="22">
        <f t="shared" si="11"/>
        <v>92.09</v>
      </c>
      <c r="DD6" s="22">
        <f t="shared" si="11"/>
        <v>91.76</v>
      </c>
      <c r="DE6" s="22">
        <f t="shared" si="11"/>
        <v>91.22</v>
      </c>
      <c r="DF6" s="22">
        <f t="shared" si="11"/>
        <v>90.98</v>
      </c>
      <c r="DG6" s="21" t="str">
        <f>IF(DG7="","",IF(DG7="-","【-】","【"&amp;SUBSTITUTE(TEXT(DG7,"#,##0.00"),"-","△")&amp;"】"))</f>
        <v>【89.21】</v>
      </c>
      <c r="DH6" s="22">
        <f>IF(DH7="",NA(),DH7)</f>
        <v>55.63</v>
      </c>
      <c r="DI6" s="22">
        <f t="shared" ref="DI6:DQ6" si="12">IF(DI7="",NA(),DI7)</f>
        <v>53.28</v>
      </c>
      <c r="DJ6" s="22">
        <f t="shared" si="12"/>
        <v>54.19</v>
      </c>
      <c r="DK6" s="22">
        <f t="shared" si="12"/>
        <v>54.27</v>
      </c>
      <c r="DL6" s="22">
        <f t="shared" si="12"/>
        <v>54.53</v>
      </c>
      <c r="DM6" s="22">
        <f t="shared" si="12"/>
        <v>50.31</v>
      </c>
      <c r="DN6" s="22">
        <f t="shared" si="12"/>
        <v>52.16</v>
      </c>
      <c r="DO6" s="22">
        <f t="shared" si="12"/>
        <v>52.59</v>
      </c>
      <c r="DP6" s="22">
        <f t="shared" si="12"/>
        <v>52.74</v>
      </c>
      <c r="DQ6" s="22">
        <f t="shared" si="12"/>
        <v>53.15</v>
      </c>
      <c r="DR6" s="21" t="str">
        <f>IF(DR7="","",IF(DR7="-","【-】","【"&amp;SUBSTITUTE(TEXT(DR7,"#,##0.00"),"-","△")&amp;"】"))</f>
        <v>【52.41】</v>
      </c>
      <c r="DS6" s="22">
        <f>IF(DS7="",NA(),DS7)</f>
        <v>32.130000000000003</v>
      </c>
      <c r="DT6" s="22">
        <f t="shared" ref="DT6:EB6" si="13">IF(DT7="",NA(),DT7)</f>
        <v>31.14</v>
      </c>
      <c r="DU6" s="22">
        <f t="shared" si="13"/>
        <v>31.96</v>
      </c>
      <c r="DV6" s="22">
        <f t="shared" si="13"/>
        <v>32.049999999999997</v>
      </c>
      <c r="DW6" s="22">
        <f t="shared" si="13"/>
        <v>30.88</v>
      </c>
      <c r="DX6" s="22">
        <f t="shared" si="13"/>
        <v>21.34</v>
      </c>
      <c r="DY6" s="22">
        <f t="shared" si="13"/>
        <v>25.76</v>
      </c>
      <c r="DZ6" s="22">
        <f t="shared" si="13"/>
        <v>27.51</v>
      </c>
      <c r="EA6" s="22">
        <f t="shared" si="13"/>
        <v>28.57</v>
      </c>
      <c r="EB6" s="22">
        <f t="shared" si="13"/>
        <v>29.7</v>
      </c>
      <c r="EC6" s="21" t="str">
        <f>IF(EC7="","",IF(EC7="-","【-】","【"&amp;SUBSTITUTE(TEXT(EC7,"#,##0.00"),"-","△")&amp;"】"))</f>
        <v>【26.78】</v>
      </c>
      <c r="ED6" s="22">
        <f>IF(ED7="",NA(),ED7)</f>
        <v>0.25</v>
      </c>
      <c r="EE6" s="22">
        <f t="shared" ref="EE6:EM6" si="14">IF(EE7="",NA(),EE7)</f>
        <v>0.34</v>
      </c>
      <c r="EF6" s="22">
        <f t="shared" si="14"/>
        <v>0.55000000000000004</v>
      </c>
      <c r="EG6" s="22">
        <f t="shared" si="14"/>
        <v>0.7</v>
      </c>
      <c r="EH6" s="22">
        <f t="shared" si="14"/>
        <v>0.56999999999999995</v>
      </c>
      <c r="EI6" s="22">
        <f t="shared" si="14"/>
        <v>0.69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278688</v>
      </c>
      <c r="D7" s="24">
        <v>46</v>
      </c>
      <c r="E7" s="24">
        <v>1</v>
      </c>
      <c r="F7" s="24">
        <v>0</v>
      </c>
      <c r="G7" s="24">
        <v>1</v>
      </c>
      <c r="H7" s="24" t="s">
        <v>92</v>
      </c>
      <c r="I7" s="24" t="s">
        <v>93</v>
      </c>
      <c r="J7" s="24" t="s">
        <v>94</v>
      </c>
      <c r="K7" s="24" t="s">
        <v>95</v>
      </c>
      <c r="L7" s="24" t="s">
        <v>96</v>
      </c>
      <c r="M7" s="24" t="s">
        <v>97</v>
      </c>
      <c r="N7" s="25" t="s">
        <v>98</v>
      </c>
      <c r="O7" s="25">
        <v>72.39</v>
      </c>
      <c r="P7" s="25">
        <v>99.89</v>
      </c>
      <c r="Q7" s="25">
        <v>3278</v>
      </c>
      <c r="R7" s="25" t="s">
        <v>98</v>
      </c>
      <c r="S7" s="25" t="s">
        <v>98</v>
      </c>
      <c r="T7" s="25" t="s">
        <v>98</v>
      </c>
      <c r="U7" s="25">
        <v>419923</v>
      </c>
      <c r="V7" s="25">
        <v>169.32</v>
      </c>
      <c r="W7" s="25">
        <v>2480.06</v>
      </c>
      <c r="X7" s="25">
        <v>107.42</v>
      </c>
      <c r="Y7" s="25">
        <v>110.34</v>
      </c>
      <c r="Z7" s="25">
        <v>108.18</v>
      </c>
      <c r="AA7" s="25">
        <v>107.88</v>
      </c>
      <c r="AB7" s="25">
        <v>104.74</v>
      </c>
      <c r="AC7" s="25">
        <v>112.36</v>
      </c>
      <c r="AD7" s="25">
        <v>113.87</v>
      </c>
      <c r="AE7" s="25">
        <v>109.87</v>
      </c>
      <c r="AF7" s="25">
        <v>109.81</v>
      </c>
      <c r="AG7" s="25">
        <v>108.66</v>
      </c>
      <c r="AH7" s="25">
        <v>107.26</v>
      </c>
      <c r="AI7" s="25">
        <v>0</v>
      </c>
      <c r="AJ7" s="25">
        <v>0</v>
      </c>
      <c r="AK7" s="25">
        <v>0</v>
      </c>
      <c r="AL7" s="25">
        <v>0</v>
      </c>
      <c r="AM7" s="25">
        <v>0</v>
      </c>
      <c r="AN7" s="25">
        <v>0.28999999999999998</v>
      </c>
      <c r="AO7" s="25">
        <v>0</v>
      </c>
      <c r="AP7" s="25">
        <v>0</v>
      </c>
      <c r="AQ7" s="25">
        <v>0</v>
      </c>
      <c r="AR7" s="25">
        <v>0</v>
      </c>
      <c r="AS7" s="25">
        <v>1.61</v>
      </c>
      <c r="AT7" s="25">
        <v>249.73</v>
      </c>
      <c r="AU7" s="25">
        <v>334.13</v>
      </c>
      <c r="AV7" s="25">
        <v>309.8</v>
      </c>
      <c r="AW7" s="25">
        <v>268.22000000000003</v>
      </c>
      <c r="AX7" s="25">
        <v>241.14</v>
      </c>
      <c r="AY7" s="25">
        <v>306.08</v>
      </c>
      <c r="AZ7" s="25">
        <v>246.01</v>
      </c>
      <c r="BA7" s="25">
        <v>228.89</v>
      </c>
      <c r="BB7" s="25">
        <v>232.66</v>
      </c>
      <c r="BC7" s="25">
        <v>217.12</v>
      </c>
      <c r="BD7" s="25">
        <v>239.69</v>
      </c>
      <c r="BE7" s="25">
        <v>243.08</v>
      </c>
      <c r="BF7" s="25">
        <v>219.08</v>
      </c>
      <c r="BG7" s="25">
        <v>220.07</v>
      </c>
      <c r="BH7" s="25">
        <v>211.31</v>
      </c>
      <c r="BI7" s="25">
        <v>234.03</v>
      </c>
      <c r="BJ7" s="25">
        <v>294.66000000000003</v>
      </c>
      <c r="BK7" s="25">
        <v>248.92</v>
      </c>
      <c r="BL7" s="25">
        <v>251.26</v>
      </c>
      <c r="BM7" s="25">
        <v>255.84</v>
      </c>
      <c r="BN7" s="25">
        <v>253.22</v>
      </c>
      <c r="BO7" s="25">
        <v>264.86</v>
      </c>
      <c r="BP7" s="25">
        <v>96.02</v>
      </c>
      <c r="BQ7" s="25">
        <v>101.67</v>
      </c>
      <c r="BR7" s="25">
        <v>98.35</v>
      </c>
      <c r="BS7" s="25">
        <v>101.78</v>
      </c>
      <c r="BT7" s="25">
        <v>96.42</v>
      </c>
      <c r="BU7" s="25">
        <v>103.75</v>
      </c>
      <c r="BV7" s="25">
        <v>107.54</v>
      </c>
      <c r="BW7" s="25">
        <v>101.93</v>
      </c>
      <c r="BX7" s="25">
        <v>102.36</v>
      </c>
      <c r="BY7" s="25">
        <v>101.56</v>
      </c>
      <c r="BZ7" s="25">
        <v>97.59</v>
      </c>
      <c r="CA7" s="25">
        <v>183.94</v>
      </c>
      <c r="CB7" s="25">
        <v>173.18</v>
      </c>
      <c r="CC7" s="25">
        <v>179.4</v>
      </c>
      <c r="CD7" s="25">
        <v>180.87</v>
      </c>
      <c r="CE7" s="25">
        <v>193.07</v>
      </c>
      <c r="CF7" s="25">
        <v>159.93</v>
      </c>
      <c r="CG7" s="25">
        <v>155.9</v>
      </c>
      <c r="CH7" s="25">
        <v>162.47</v>
      </c>
      <c r="CI7" s="25">
        <v>165.52</v>
      </c>
      <c r="CJ7" s="25">
        <v>169.99</v>
      </c>
      <c r="CK7" s="25">
        <v>181.66</v>
      </c>
      <c r="CL7" s="25">
        <v>84.69</v>
      </c>
      <c r="CM7" s="25">
        <v>80.400000000000006</v>
      </c>
      <c r="CN7" s="25">
        <v>79.23</v>
      </c>
      <c r="CO7" s="25">
        <v>83.48</v>
      </c>
      <c r="CP7" s="25">
        <v>84.03</v>
      </c>
      <c r="CQ7" s="25">
        <v>63.12</v>
      </c>
      <c r="CR7" s="25">
        <v>64.11</v>
      </c>
      <c r="CS7" s="25">
        <v>63.81</v>
      </c>
      <c r="CT7" s="25">
        <v>63.58</v>
      </c>
      <c r="CU7" s="25">
        <v>64.13</v>
      </c>
      <c r="CV7" s="25">
        <v>60.21</v>
      </c>
      <c r="CW7" s="25">
        <v>91.07</v>
      </c>
      <c r="CX7" s="25">
        <v>93.57</v>
      </c>
      <c r="CY7" s="25">
        <v>93.08</v>
      </c>
      <c r="CZ7" s="25">
        <v>92.23</v>
      </c>
      <c r="DA7" s="25">
        <v>90.01</v>
      </c>
      <c r="DB7" s="25">
        <v>90.09</v>
      </c>
      <c r="DC7" s="25">
        <v>92.09</v>
      </c>
      <c r="DD7" s="25">
        <v>91.76</v>
      </c>
      <c r="DE7" s="25">
        <v>91.22</v>
      </c>
      <c r="DF7" s="25">
        <v>90.98</v>
      </c>
      <c r="DG7" s="25">
        <v>89.21</v>
      </c>
      <c r="DH7" s="25">
        <v>55.63</v>
      </c>
      <c r="DI7" s="25">
        <v>53.28</v>
      </c>
      <c r="DJ7" s="25">
        <v>54.19</v>
      </c>
      <c r="DK7" s="25">
        <v>54.27</v>
      </c>
      <c r="DL7" s="25">
        <v>54.53</v>
      </c>
      <c r="DM7" s="25">
        <v>50.31</v>
      </c>
      <c r="DN7" s="25">
        <v>52.16</v>
      </c>
      <c r="DO7" s="25">
        <v>52.59</v>
      </c>
      <c r="DP7" s="25">
        <v>52.74</v>
      </c>
      <c r="DQ7" s="25">
        <v>53.15</v>
      </c>
      <c r="DR7" s="25">
        <v>52.41</v>
      </c>
      <c r="DS7" s="25">
        <v>32.130000000000003</v>
      </c>
      <c r="DT7" s="25">
        <v>31.14</v>
      </c>
      <c r="DU7" s="25">
        <v>31.96</v>
      </c>
      <c r="DV7" s="25">
        <v>32.049999999999997</v>
      </c>
      <c r="DW7" s="25">
        <v>30.88</v>
      </c>
      <c r="DX7" s="25">
        <v>21.34</v>
      </c>
      <c r="DY7" s="25">
        <v>25.76</v>
      </c>
      <c r="DZ7" s="25">
        <v>27.51</v>
      </c>
      <c r="EA7" s="25">
        <v>28.57</v>
      </c>
      <c r="EB7" s="25">
        <v>29.7</v>
      </c>
      <c r="EC7" s="25">
        <v>26.78</v>
      </c>
      <c r="ED7" s="25">
        <v>0.25</v>
      </c>
      <c r="EE7" s="25">
        <v>0.34</v>
      </c>
      <c r="EF7" s="25">
        <v>0.55000000000000004</v>
      </c>
      <c r="EG7" s="25">
        <v>0.7</v>
      </c>
      <c r="EH7" s="25">
        <v>0.56999999999999995</v>
      </c>
      <c r="EI7" s="25">
        <v>0.69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7A829DB-3D58-4BB8-B225-61AB2219AE80}"/>
</file>

<file path=customXml/itemProps2.xml><?xml version="1.0" encoding="utf-8"?>
<ds:datastoreItem xmlns:ds="http://schemas.openxmlformats.org/officeDocument/2006/customXml" ds:itemID="{395EB04E-C12A-4166-8E54-6BADF74054CA}"/>
</file>

<file path=customXml/itemProps3.xml><?xml version="1.0" encoding="utf-8"?>
<ds:datastoreItem xmlns:ds="http://schemas.openxmlformats.org/officeDocument/2006/customXml" ds:itemID="{E9ACA939-1B82-47F7-A77F-C9BFDA3FC07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2026-01-29T04:46:31Z</cp:lastPrinted>
  <dcterms:created xsi:type="dcterms:W3CDTF">2025-12-12T09:19:50Z</dcterms:created>
  <dcterms:modified xsi:type="dcterms:W3CDTF">2026-01-29T04:58:11Z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