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6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7.xml" ContentType="application/vnd.openxmlformats-officedocument.drawingml.chart+xml"/>
  <Override PartName="/xl/charts/chart5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2.kobe.local\work2\12_建設局\01_総務課\03_経理ライン（企業会計）\23 照会・回答\R7照会回答\260128_【財務課】経営比較分析表（例年もの）\04_財務課へ\"/>
    </mc:Choice>
  </mc:AlternateContent>
  <workbookProtection workbookAlgorithmName="SHA-512" workbookHashValue="VXRJDqkalsyzIisFNZXgSQTr6oaNWtzZ04t6wnU5dIHCWnUq0SyrF8f4SoGewMgzsZwmceGA6MHWnyj1ava/Ng==" workbookSaltValue="CuTUvjzqBwrVycHJa4Vg2g==" workbookSpinCount="100000" lockStructure="1"/>
  <bookViews>
    <workbookView xWindow="0" yWindow="0" windowWidth="23040" windowHeight="9210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M85" i="4"/>
  <c r="K85" i="4"/>
  <c r="J85" i="4"/>
  <c r="I85" i="4"/>
  <c r="G85" i="4"/>
  <c r="F85" i="4"/>
  <c r="E85" i="4"/>
  <c r="AT10" i="4"/>
  <c r="AL10" i="4"/>
  <c r="I10" i="4"/>
  <c r="AL8" i="4"/>
  <c r="P8" i="4"/>
  <c r="I8" i="4"/>
</calcChain>
</file>

<file path=xl/sharedStrings.xml><?xml version="1.0" encoding="utf-8"?>
<sst xmlns="http://schemas.openxmlformats.org/spreadsheetml/2006/main" count="241" uniqueCount="117">
  <si>
    <t>経営比較分析表（令和6年度決算）</t>
    <rPh sb="8" eb="10">
      <t>レイワ</t>
    </rPh>
    <rPh sb="11" eb="13">
      <t>ネンド</t>
    </rPh>
    <phoneticPr fontId="3"/>
  </si>
  <si>
    <t>業務名</t>
    <rPh sb="2" eb="3">
      <t>メイ</t>
    </rPh>
    <phoneticPr fontId="3"/>
  </si>
  <si>
    <t>業種名</t>
    <rPh sb="2" eb="3">
      <t>メイ</t>
    </rPh>
    <phoneticPr fontId="3"/>
  </si>
  <si>
    <t>事業名</t>
    <phoneticPr fontId="3"/>
  </si>
  <si>
    <t>類似団体区分</t>
    <rPh sb="4" eb="6">
      <t>クブン</t>
    </rPh>
    <phoneticPr fontId="3"/>
  </si>
  <si>
    <t>管理者の情報</t>
    <rPh sb="0" eb="3">
      <t>カンリシャ</t>
    </rPh>
    <rPh sb="4" eb="6">
      <t>ジョウホウ</t>
    </rPh>
    <phoneticPr fontId="3"/>
  </si>
  <si>
    <t>人口（人）</t>
    <rPh sb="0" eb="2">
      <t>ジンコウ</t>
    </rPh>
    <rPh sb="3" eb="4">
      <t>ヒト</t>
    </rPh>
    <phoneticPr fontId="3"/>
  </si>
  <si>
    <t>グラフ凡例</t>
    <rPh sb="3" eb="5">
      <t>ハンレイ</t>
    </rPh>
    <phoneticPr fontId="3"/>
  </si>
  <si>
    <t>■</t>
    <phoneticPr fontId="3"/>
  </si>
  <si>
    <t>当該団体値（当該値）</t>
    <rPh sb="2" eb="4">
      <t>ダンタイ</t>
    </rPh>
    <phoneticPr fontId="3"/>
  </si>
  <si>
    <t>資金不足比率(％)</t>
    <phoneticPr fontId="3"/>
  </si>
  <si>
    <t>自己資本構成比率(％)</t>
    <phoneticPr fontId="3"/>
  </si>
  <si>
    <t>普及率(％)</t>
    <phoneticPr fontId="3"/>
  </si>
  <si>
    <t>有収率(％)</t>
    <rPh sb="0" eb="1">
      <t>ユウ</t>
    </rPh>
    <rPh sb="1" eb="3">
      <t>シュウリツ</t>
    </rPh>
    <phoneticPr fontId="3"/>
  </si>
  <si>
    <t>処理区域内人口(人)</t>
    <rPh sb="0" eb="2">
      <t>ショリ</t>
    </rPh>
    <rPh sb="2" eb="5">
      <t>クイキナイ</t>
    </rPh>
    <phoneticPr fontId="3"/>
  </si>
  <si>
    <t>－</t>
    <phoneticPr fontId="3"/>
  </si>
  <si>
    <t>類似団体平均値（平均値）</t>
    <phoneticPr fontId="3"/>
  </si>
  <si>
    <t>【】</t>
    <phoneticPr fontId="3"/>
  </si>
  <si>
    <t>令和6年度全国平均</t>
    <rPh sb="0" eb="2">
      <t>レイワ</t>
    </rPh>
    <rPh sb="3" eb="5">
      <t>ネンド</t>
    </rPh>
    <phoneticPr fontId="3"/>
  </si>
  <si>
    <t>分析欄</t>
    <rPh sb="0" eb="2">
      <t>ブンセキ</t>
    </rPh>
    <rPh sb="2" eb="3">
      <t>ラン</t>
    </rPh>
    <phoneticPr fontId="3"/>
  </si>
  <si>
    <t>1. 経営の健全性・効率性</t>
    <phoneticPr fontId="3"/>
  </si>
  <si>
    <t>1. 経営の健全性・効率性について</t>
    <phoneticPr fontId="3"/>
  </si>
  <si>
    <t>2. 老朽化の状況について</t>
    <phoneticPr fontId="3"/>
  </si>
  <si>
    <t>2. 老朽化の状況</t>
    <phoneticPr fontId="3"/>
  </si>
  <si>
    <t>全体総括</t>
    <rPh sb="0" eb="2">
      <t>ゼンタイ</t>
    </rPh>
    <rPh sb="2" eb="4">
      <t>ソウカツ</t>
    </rPh>
    <phoneticPr fontId="3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</si>
  <si>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3"/>
  </si>
  <si>
    <t>全国平均</t>
    <rPh sb="0" eb="2">
      <t>ゼンコク</t>
    </rPh>
    <rPh sb="2" eb="4">
      <t>ヘイキン</t>
    </rPh>
    <phoneticPr fontId="3"/>
  </si>
  <si>
    <t>1①</t>
  </si>
  <si>
    <t>1②</t>
  </si>
  <si>
    <t>1③</t>
  </si>
  <si>
    <t>1④</t>
  </si>
  <si>
    <t>1⑤</t>
  </si>
  <si>
    <t>1⑥</t>
  </si>
  <si>
    <t>1⑦</t>
    <phoneticPr fontId="3"/>
  </si>
  <si>
    <t>1⑧</t>
    <phoneticPr fontId="3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</si>
  <si>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</si>
  <si>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</si>
  <si>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</si>
  <si>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3"/>
  </si>
  <si>
    <t>項番</t>
    <rPh sb="0" eb="2">
      <t>コウバン</t>
    </rPh>
    <phoneticPr fontId="3"/>
  </si>
  <si>
    <t>大項目</t>
    <rPh sb="0" eb="3">
      <t>ダイコウモク</t>
    </rPh>
    <phoneticPr fontId="3"/>
  </si>
  <si>
    <t>年度</t>
    <rPh sb="0" eb="2">
      <t>ネンド</t>
    </rPh>
    <phoneticPr fontId="3"/>
  </si>
  <si>
    <t>団体CD</t>
    <rPh sb="0" eb="2">
      <t>ダンタイ</t>
    </rPh>
    <phoneticPr fontId="3"/>
  </si>
  <si>
    <t>業務CD</t>
    <rPh sb="0" eb="2">
      <t>ギョウム</t>
    </rPh>
    <phoneticPr fontId="3"/>
  </si>
  <si>
    <t>業種CD</t>
    <rPh sb="0" eb="2">
      <t>ギョウシュ</t>
    </rPh>
    <phoneticPr fontId="3"/>
  </si>
  <si>
    <t>事業CD</t>
    <rPh sb="0" eb="2">
      <t>ジギョウ</t>
    </rPh>
    <phoneticPr fontId="3"/>
  </si>
  <si>
    <t>施設CD</t>
    <rPh sb="0" eb="2">
      <t>シセツ</t>
    </rPh>
    <phoneticPr fontId="3"/>
  </si>
  <si>
    <t>基本情報</t>
    <rPh sb="0" eb="2">
      <t>キホン</t>
    </rPh>
    <rPh sb="2" eb="4">
      <t>ジョウホウ</t>
    </rPh>
    <phoneticPr fontId="3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</si>
  <si>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3"/>
  </si>
  <si>
    <t>2. 老朽化の状況</t>
    <phoneticPr fontId="3"/>
  </si>
  <si>
    <t>中項目</t>
    <rPh sb="0" eb="1">
      <t>チュウ</t>
    </rPh>
    <rPh sb="1" eb="3">
      <t>コウモク</t>
    </rPh>
    <phoneticPr fontId="3"/>
  </si>
  <si>
    <t>①経常収支比率(％)</t>
    <phoneticPr fontId="3"/>
  </si>
  <si>
    <t>②累積欠損金比率(％)</t>
    <phoneticPr fontId="3"/>
  </si>
  <si>
    <t>③流動比率(％)</t>
    <rPh sb="1" eb="3">
      <t>リュウドウ</t>
    </rPh>
    <rPh sb="3" eb="5">
      <t>ヒリツ</t>
    </rPh>
    <phoneticPr fontId="3"/>
  </si>
  <si>
    <t>④企業債残高対事業規模比率(％)</t>
    <phoneticPr fontId="3"/>
  </si>
  <si>
    <t>⑤経費回収率(％)</t>
    <phoneticPr fontId="3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</si>
  <si>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3"/>
  </si>
  <si>
    <t>⑦施設利用率(％)</t>
    <rPh sb="1" eb="3">
      <t>シセツ</t>
    </rPh>
    <rPh sb="3" eb="6">
      <t>リヨウリツ</t>
    </rPh>
    <phoneticPr fontId="3"/>
  </si>
  <si>
    <t>⑧水洗化率(％)</t>
    <phoneticPr fontId="3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</si>
  <si>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3"/>
  </si>
  <si>
    <t>②管渠老朽化率(％)</t>
    <phoneticPr fontId="3"/>
  </si>
  <si>
    <t>③管渠改善率(％)</t>
    <phoneticPr fontId="3"/>
  </si>
  <si>
    <t>小項目</t>
    <rPh sb="0" eb="3">
      <t>ショウコウモク</t>
    </rPh>
    <phoneticPr fontId="3"/>
  </si>
  <si>
    <t>都道府県名</t>
    <rPh sb="0" eb="4">
      <t>トドウフケン</t>
    </rPh>
    <rPh sb="4" eb="5">
      <t>メイ</t>
    </rPh>
    <phoneticPr fontId="3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</si>
  <si>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3"/>
  </si>
  <si>
    <t>業種名称</t>
    <rPh sb="0" eb="2">
      <t>ギョウシュ</t>
    </rPh>
    <rPh sb="2" eb="4">
      <t>メイショウ</t>
    </rPh>
    <phoneticPr fontId="3"/>
  </si>
  <si>
    <t>事業名称</t>
    <rPh sb="0" eb="2">
      <t>ジギョウ</t>
    </rPh>
    <rPh sb="2" eb="4">
      <t>メイショウ</t>
    </rPh>
    <phoneticPr fontId="3"/>
  </si>
  <si>
    <t>類似団体</t>
    <rPh sb="0" eb="2">
      <t>ルイジ</t>
    </rPh>
    <rPh sb="2" eb="4">
      <t>ダンタイ</t>
    </rPh>
    <phoneticPr fontId="3"/>
  </si>
  <si>
    <t>資金不足比率</t>
    <rPh sb="0" eb="2">
      <t>シキン</t>
    </rPh>
    <rPh sb="2" eb="4">
      <t>フソク</t>
    </rPh>
    <rPh sb="4" eb="6">
      <t>ヒリツ</t>
    </rPh>
    <phoneticPr fontId="3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</si>
  <si>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3"/>
  </si>
  <si>
    <t>普及率</t>
    <rPh sb="0" eb="2">
      <t>フキュウ</t>
    </rPh>
    <rPh sb="2" eb="3">
      <t>リツ</t>
    </rPh>
    <phoneticPr fontId="3"/>
  </si>
  <si>
    <t>有収率</t>
    <rPh sb="0" eb="1">
      <t>ユウ</t>
    </rPh>
    <rPh sb="1" eb="3">
      <t>シュウリツ</t>
    </rPh>
    <phoneticPr fontId="3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</si>
  <si>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3"/>
  </si>
  <si>
    <t>人口</t>
    <rPh sb="0" eb="2">
      <t>ジンコウ</t>
    </rPh>
    <phoneticPr fontId="3"/>
  </si>
  <si>
    <t>面積</t>
    <rPh sb="0" eb="2">
      <t>メンセキ</t>
    </rPh>
    <phoneticPr fontId="3"/>
  </si>
  <si>
    <t>人口密度</t>
    <rPh sb="0" eb="2">
      <t>ジンコウ</t>
    </rPh>
    <rPh sb="2" eb="4">
      <t>ミツド</t>
    </rPh>
    <phoneticPr fontId="3"/>
  </si>
  <si>
    <t>処理区域内人口</t>
  </si>
  <si>
    <t>処理区域面積</t>
  </si>
  <si>
    <t>処理区域内人口密度</t>
  </si>
  <si>
    <t>比率(N-4)</t>
    <rPh sb="0" eb="2">
      <t>ヒリツ</t>
    </rPh>
    <phoneticPr fontId="3"/>
  </si>
  <si>
    <t>比率(N-3)</t>
    <rPh sb="0" eb="2">
      <t>ヒリツ</t>
    </rPh>
    <phoneticPr fontId="3"/>
  </si>
  <si>
    <t>比率(N-2)</t>
    <rPh sb="0" eb="2">
      <t>ヒリツ</t>
    </rPh>
    <phoneticPr fontId="3"/>
  </si>
  <si>
    <t>比率(N-1)</t>
    <rPh sb="0" eb="2">
      <t>ヒリツ</t>
    </rPh>
    <phoneticPr fontId="3"/>
  </si>
  <si>
    <t>比率(N)</t>
    <rPh sb="0" eb="2">
      <t>ヒリツ</t>
    </rPh>
    <phoneticPr fontId="3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</si>
  <si>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</si>
  <si>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</si>
  <si>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</si>
  <si>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</si>
  <si>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</si>
  <si>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</si>
  <si>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3"/>
  </si>
  <si>
    <t>兵庫県　神戸市</t>
  </si>
  <si>
    <t>法適用</t>
  </si>
  <si>
    <t>下水道事業</t>
  </si>
  <si>
    <t>特定環境保全公共下水道</t>
  </si>
  <si>
    <t>D1</t>
  </si>
  <si>
    <t>非設置</t>
  </si>
  <si>
    <t>-</t>
  </si>
  <si>
    <t>Ｎ－４年度</t>
    <rPh sb="3" eb="5">
      <t>ネンド</t>
    </rPh>
    <phoneticPr fontId="3"/>
  </si>
  <si>
    <t>Ｎ－３年度</t>
    <rPh sb="3" eb="5">
      <t>ネンド</t>
    </rPh>
    <phoneticPr fontId="3"/>
  </si>
  <si>
    <t>Ｎ－２年度</t>
    <rPh sb="3" eb="5">
      <t>ネンド</t>
    </rPh>
    <phoneticPr fontId="3"/>
  </si>
  <si>
    <t>Ｎ－１年度</t>
    <rPh sb="3" eb="5">
      <t>ネンド</t>
    </rPh>
    <phoneticPr fontId="3"/>
  </si>
  <si>
    <t>Ｎ年度</t>
    <rPh sb="1" eb="3">
      <t>ネンド</t>
    </rPh>
    <phoneticPr fontId="3"/>
  </si>
  <si>
    <t>←年数補正</t>
    <rPh sb="1" eb="3">
      <t>ネンスウ</t>
    </rPh>
    <rPh sb="3" eb="5">
      <t>ホセイ</t>
    </rPh>
    <phoneticPr fontId="3"/>
  </si>
  <si>
    <t>←日数補正</t>
    <rPh sb="1" eb="3">
      <t>ニッスウ</t>
    </rPh>
    <rPh sb="3" eb="5">
      <t>ホセイ</t>
    </rPh>
    <phoneticPr fontId="3"/>
  </si>
  <si>
    <t>"R"yy</t>
    <phoneticPr fontId="3"/>
  </si>
  <si>
    <t>"R"yy</t>
    <phoneticPr fontId="3"/>
  </si>
  <si>
    <t>"R"yy</t>
    <phoneticPr fontId="3"/>
  </si>
  <si>
    <t>←書式設定</t>
    <rPh sb="1" eb="3">
      <t>ショシキ</t>
    </rPh>
    <rPh sb="3" eb="5">
      <t>セッテイ</t>
    </rPh>
    <phoneticPr fontId="3"/>
  </si>
  <si>
    <t>法定耐用年数を経過した管渠はまだ存在しないため、管渠の更新は実施していない。
一方で有形固定資産全体では老朽化が進んでいるため、今後の改築更新に備える必要がある。</t>
    <rPh sb="24" eb="26">
      <t>カンキョ</t>
    </rPh>
    <rPh sb="27" eb="29">
      <t>コウシン</t>
    </rPh>
    <rPh sb="30" eb="32">
      <t>ジッシ</t>
    </rPh>
    <rPh sb="39" eb="41">
      <t>イッポウ</t>
    </rPh>
    <rPh sb="42" eb="46">
      <t>ユウケイコテイ</t>
    </rPh>
    <rPh sb="46" eb="48">
      <t>シサン</t>
    </rPh>
    <rPh sb="48" eb="50">
      <t>ゼンタイ</t>
    </rPh>
    <rPh sb="52" eb="55">
      <t>ロウキュウカ</t>
    </rPh>
    <rPh sb="56" eb="57">
      <t>スス</t>
    </rPh>
    <phoneticPr fontId="3"/>
  </si>
  <si>
    <r>
      <t>面積(km</t>
    </r>
    <r>
      <rPr>
        <b/>
        <vertAlign val="superscript"/>
        <sz val="11"/>
        <rFont val="ＭＳ ゴシック"/>
        <family val="3"/>
        <charset val="128"/>
      </rPr>
      <t>2</t>
    </r>
    <r>
      <rPr>
        <b/>
        <sz val="11"/>
        <rFont val="ＭＳ ゴシック"/>
        <family val="3"/>
        <charset val="128"/>
      </rPr>
      <t>)</t>
    </r>
    <phoneticPr fontId="3"/>
  </si>
  <si>
    <r>
      <t>人口密度(人/km</t>
    </r>
    <r>
      <rPr>
        <b/>
        <vertAlign val="superscript"/>
        <sz val="11"/>
        <rFont val="ＭＳ ゴシック"/>
        <family val="3"/>
        <charset val="128"/>
      </rPr>
      <t>2</t>
    </r>
    <r>
      <rPr>
        <b/>
        <sz val="11"/>
        <rFont val="ＭＳ ゴシック"/>
        <family val="3"/>
        <charset val="128"/>
      </rPr>
      <t>)</t>
    </r>
    <phoneticPr fontId="3"/>
  </si>
  <si>
    <r>
      <t>1か月20ｍ</t>
    </r>
    <r>
      <rPr>
        <b/>
        <vertAlign val="superscript"/>
        <sz val="12"/>
        <rFont val="ＭＳ ゴシック"/>
        <family val="3"/>
        <charset val="128"/>
      </rPr>
      <t>3</t>
    </r>
    <r>
      <rPr>
        <b/>
        <sz val="11"/>
        <rFont val="ＭＳ ゴシック"/>
        <family val="3"/>
        <charset val="128"/>
      </rPr>
      <t>当たり家庭料金(円)</t>
    </r>
    <phoneticPr fontId="3"/>
  </si>
  <si>
    <r>
      <t>処理区域面積(km</t>
    </r>
    <r>
      <rPr>
        <b/>
        <vertAlign val="superscript"/>
        <sz val="11"/>
        <rFont val="ＭＳ ゴシック"/>
        <family val="3"/>
        <charset val="128"/>
      </rPr>
      <t>2</t>
    </r>
    <r>
      <rPr>
        <b/>
        <sz val="1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3"/>
  </si>
  <si>
    <r>
      <t>処理区域内人口密度(人/km</t>
    </r>
    <r>
      <rPr>
        <b/>
        <vertAlign val="superscript"/>
        <sz val="11"/>
        <rFont val="ＭＳ ゴシック"/>
        <family val="3"/>
        <charset val="128"/>
      </rPr>
      <t>2</t>
    </r>
    <r>
      <rPr>
        <b/>
        <sz val="1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3"/>
  </si>
  <si>
    <t>特定環境保全公共下水道事業は、市街化調整区域に立地しており、処理経費を下水道使用料でまかなえていない状況にある。
ただし、特定環境保全公共下水道事業は、公共下水道事業と一体で経営しており、下水道事業全体の収支は黒字である。</t>
    <rPh sb="11" eb="13">
      <t>ジギョウ</t>
    </rPh>
    <rPh sb="15" eb="18">
      <t>シガイカ</t>
    </rPh>
    <rPh sb="18" eb="22">
      <t>チョウセイクイキ</t>
    </rPh>
    <rPh sb="23" eb="25">
      <t>リッチ</t>
    </rPh>
    <rPh sb="35" eb="41">
      <t>ゲスイドウシヨウリョウ</t>
    </rPh>
    <rPh sb="50" eb="52">
      <t>ジョウキョウ</t>
    </rPh>
    <rPh sb="72" eb="74">
      <t>ジギョウ</t>
    </rPh>
    <rPh sb="81" eb="83">
      <t>ジギョウ</t>
    </rPh>
    <rPh sb="84" eb="86">
      <t>イッタイ</t>
    </rPh>
    <rPh sb="87" eb="89">
      <t>ケイエイ</t>
    </rPh>
    <rPh sb="97" eb="99">
      <t>ジギョウ</t>
    </rPh>
    <phoneticPr fontId="3"/>
  </si>
  <si>
    <t xml:space="preserve">公共下水道事業を含めた下水道事業全体として、今後、人口減少による有収水量の減少等により、下水道使用料の減収が見込まれる一方で、老朽化した施設の改築更新費用が増加する見込みであるため、令和２年４月に使用料改定を行った。しかし、物価高騰等による影響で処理経費が増えていることから、今後の状況を注視していく必要がある。
引き続き維持管理の効率化を進めると同時に、さらなる改築更新の平準化を図ることで、健全かつ効率的な経営を実施していく。
</t>
    <rPh sb="5" eb="7">
      <t>ジギョウ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</si>
</sst>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4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b/>
      <sz val="24"/>
      <name val="ＭＳ ゴシック"/>
      <family val="3"/>
      <charset val="128"/>
    </font>
    <font>
      <b/>
      <vertAlign val="superscript"/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vertAlign val="superscript"/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9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Protection="1">
      <alignment vertical="center"/>
      <protection hidden="1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76" fontId="4" fillId="0" borderId="2" xfId="0" applyNumberFormat="1" applyFont="1" applyBorder="1" applyAlignment="1" applyProtection="1">
      <alignment horizontal="center" vertical="center"/>
      <protection hidden="1"/>
    </xf>
    <xf numFmtId="177" fontId="4" fillId="0" borderId="2" xfId="0" applyNumberFormat="1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 shrinkToFit="1"/>
      <protection hidden="1"/>
    </xf>
    <xf numFmtId="0" fontId="7" fillId="0" borderId="0" xfId="0" applyFont="1" applyAlignment="1">
      <alignment horizontal="center" vertical="center"/>
    </xf>
    <xf numFmtId="49" fontId="5" fillId="0" borderId="1" xfId="0" applyNumberFormat="1" applyFont="1" applyBorder="1" applyAlignment="1" applyProtection="1">
      <alignment horizontal="left" vertical="center"/>
      <protection hidden="1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1E-47DE-9525-63D08B3C2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0.06</c:v>
                </c:pt>
                <c:pt idx="1">
                  <c:v>0.27</c:v>
                </c:pt>
                <c:pt idx="2">
                  <c:v>0.22</c:v>
                </c:pt>
                <c:pt idx="3">
                  <c:v>0.17</c:v>
                </c:pt>
                <c:pt idx="4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E-47DE-9525-63D08B3C2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C6-4153-A2DB-CA372971F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45.87</c:v>
                </c:pt>
                <c:pt idx="1">
                  <c:v>44.24</c:v>
                </c:pt>
                <c:pt idx="2">
                  <c:v>45.3</c:v>
                </c:pt>
                <c:pt idx="3">
                  <c:v>45.6</c:v>
                </c:pt>
                <c:pt idx="4">
                  <c:v>44.79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6-4153-A2DB-CA372971F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99.9</c:v>
                </c:pt>
                <c:pt idx="1">
                  <c:v>99.9</c:v>
                </c:pt>
                <c:pt idx="2">
                  <c:v>99.9</c:v>
                </c:pt>
                <c:pt idx="3">
                  <c:v>99.9</c:v>
                </c:pt>
                <c:pt idx="4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20-4F55-93DC-800731714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87.65</c:v>
                </c:pt>
                <c:pt idx="1">
                  <c:v>88.15</c:v>
                </c:pt>
                <c:pt idx="2">
                  <c:v>88.37</c:v>
                </c:pt>
                <c:pt idx="3">
                  <c:v>88.66</c:v>
                </c:pt>
                <c:pt idx="4">
                  <c:v>88.68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0-4F55-93DC-800731714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67.239999999999995</c:v>
                </c:pt>
                <c:pt idx="1">
                  <c:v>69.81</c:v>
                </c:pt>
                <c:pt idx="2">
                  <c:v>71.16</c:v>
                </c:pt>
                <c:pt idx="3">
                  <c:v>72.900000000000006</c:v>
                </c:pt>
                <c:pt idx="4">
                  <c:v>74.53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CF-4973-ADDB-09928BF01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102.7</c:v>
                </c:pt>
                <c:pt idx="1">
                  <c:v>104.11</c:v>
                </c:pt>
                <c:pt idx="2">
                  <c:v>101.98</c:v>
                </c:pt>
                <c:pt idx="3">
                  <c:v>102.68</c:v>
                </c:pt>
                <c:pt idx="4">
                  <c:v>103.79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CF-4973-ADDB-09928BF01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62.51</c:v>
                </c:pt>
                <c:pt idx="1">
                  <c:v>66.16</c:v>
                </c:pt>
                <c:pt idx="2">
                  <c:v>69.569999999999993</c:v>
                </c:pt>
                <c:pt idx="3">
                  <c:v>72.61</c:v>
                </c:pt>
                <c:pt idx="4">
                  <c:v>75.27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4F-4007-8A78-5A4EDD775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29.24</c:v>
                </c:pt>
                <c:pt idx="1">
                  <c:v>31.73</c:v>
                </c:pt>
                <c:pt idx="2">
                  <c:v>32.57</c:v>
                </c:pt>
                <c:pt idx="3">
                  <c:v>33.159999999999997</c:v>
                </c:pt>
                <c:pt idx="4">
                  <c:v>34.590000000000003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F-4007-8A78-5A4EDD775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9F-4DA6-BE14-DE149BA25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0.04</c:v>
                </c:pt>
                <c:pt idx="3" formatCode="#,##0.00;&quot;△&quot;#,##0.00;&quot;-&quot;">
                  <c:v>0.12</c:v>
                </c:pt>
                <c:pt idx="4" formatCode="#,##0.00;&quot;△&quot;#,##0.00;&quot;-&quot;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9F-4DA6-BE14-DE149BA25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319.98</c:v>
                </c:pt>
                <c:pt idx="1">
                  <c:v>450.62</c:v>
                </c:pt>
                <c:pt idx="2">
                  <c:v>583.5</c:v>
                </c:pt>
                <c:pt idx="3">
                  <c:v>714.86</c:v>
                </c:pt>
                <c:pt idx="4">
                  <c:v>821.66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7C-4698-ABB1-BEDCD442B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48.2</c:v>
                </c:pt>
                <c:pt idx="1">
                  <c:v>46.91</c:v>
                </c:pt>
                <c:pt idx="2">
                  <c:v>52.27</c:v>
                </c:pt>
                <c:pt idx="3">
                  <c:v>58.68</c:v>
                </c:pt>
                <c:pt idx="4">
                  <c:v>53.87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7C-4698-ABB1-BEDCD442B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64-4A43-AFC8-FC9DFF664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46.85</c:v>
                </c:pt>
                <c:pt idx="1">
                  <c:v>44.35</c:v>
                </c:pt>
                <c:pt idx="2">
                  <c:v>41.51</c:v>
                </c:pt>
                <c:pt idx="3">
                  <c:v>45.01</c:v>
                </c:pt>
                <c:pt idx="4">
                  <c:v>46.37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4-4A43-AFC8-FC9DFF664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3370.02</c:v>
                </c:pt>
                <c:pt idx="1">
                  <c:v>2859.9</c:v>
                </c:pt>
                <c:pt idx="2">
                  <c:v>2430.2199999999998</c:v>
                </c:pt>
                <c:pt idx="3">
                  <c:v>2054.5300000000002</c:v>
                </c:pt>
                <c:pt idx="4">
                  <c:v>1676.84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E0-4015-8769-50630E230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1268.6300000000001</c:v>
                </c:pt>
                <c:pt idx="1">
                  <c:v>1283.69</c:v>
                </c:pt>
                <c:pt idx="2">
                  <c:v>1160.22</c:v>
                </c:pt>
                <c:pt idx="3">
                  <c:v>1141.98</c:v>
                </c:pt>
                <c:pt idx="4">
                  <c:v>1062.58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E0-4015-8769-50630E230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54.38</c:v>
                </c:pt>
                <c:pt idx="1">
                  <c:v>49.69</c:v>
                </c:pt>
                <c:pt idx="2">
                  <c:v>49.47</c:v>
                </c:pt>
                <c:pt idx="3">
                  <c:v>52.8</c:v>
                </c:pt>
                <c:pt idx="4">
                  <c:v>56.18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9E-431F-A84F-7C6FE8C51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82.88</c:v>
                </c:pt>
                <c:pt idx="1">
                  <c:v>82.53</c:v>
                </c:pt>
                <c:pt idx="2">
                  <c:v>81.81</c:v>
                </c:pt>
                <c:pt idx="3">
                  <c:v>82.27</c:v>
                </c:pt>
                <c:pt idx="4">
                  <c:v>80.36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E-431F-A84F-7C6FE8C51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136.99</c:v>
                </c:pt>
                <c:pt idx="1">
                  <c:v>150</c:v>
                </c:pt>
                <c:pt idx="2">
                  <c:v>150</c:v>
                </c:pt>
                <c:pt idx="3">
                  <c:v>139.63999999999999</c:v>
                </c:pt>
                <c:pt idx="4">
                  <c:v>131.26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7D-4F98-BA28-730868120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187.76</c:v>
                </c:pt>
                <c:pt idx="1">
                  <c:v>190.48</c:v>
                </c:pt>
                <c:pt idx="2">
                  <c:v>193.59</c:v>
                </c:pt>
                <c:pt idx="3">
                  <c:v>194.42</c:v>
                </c:pt>
                <c:pt idx="4">
                  <c:v>201.33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7D-4F98-BA28-730868120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【1,099.15】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【43.17】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【225.78】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85" zoomScaleNormal="85" workbookViewId="0"/>
  </sheetViews>
  <sheetFormatPr defaultColWidth="2.625" defaultRowHeight="13.5" x14ac:dyDescent="0.15"/>
  <cols>
    <col min="1" max="1" width="2.625" style="18" customWidth="1"/>
    <col min="2" max="62" width="3.75" style="18" customWidth="1"/>
    <col min="63" max="63" width="2.625" style="18"/>
    <col min="64" max="78" width="3.125" style="18" customWidth="1"/>
    <col min="79" max="79" width="4.5" style="18" bestFit="1" customWidth="1"/>
    <col min="80" max="80" width="2.625" style="18"/>
    <col min="81" max="82" width="4.5" style="18" bestFit="1" customWidth="1"/>
    <col min="83" max="16384" width="2.625" style="18"/>
  </cols>
  <sheetData>
    <row r="1" spans="1:78" ht="17.25" customHeight="1" x14ac:dyDescent="0.15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</row>
    <row r="2" spans="1:78" ht="9.75" customHeight="1" x14ac:dyDescent="0.15">
      <c r="A2" s="17"/>
      <c r="B2" s="63" t="s">
        <v>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</row>
    <row r="3" spans="1:78" ht="9.75" customHeight="1" x14ac:dyDescent="0.15">
      <c r="A3" s="17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</row>
    <row r="4" spans="1:78" ht="9.75" customHeight="1" x14ac:dyDescent="0.15">
      <c r="A4" s="17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</row>
    <row r="5" spans="1:78" ht="9.75" customHeight="1" x14ac:dyDescent="0.15">
      <c r="A5" s="17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</row>
    <row r="6" spans="1:78" ht="18.75" customHeight="1" x14ac:dyDescent="0.15">
      <c r="A6" s="17"/>
      <c r="B6" s="64" t="str">
        <f>データ!H6</f>
        <v>兵庫県　神戸市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</row>
    <row r="7" spans="1:78" ht="18.75" customHeight="1" x14ac:dyDescent="0.15">
      <c r="A7" s="17"/>
      <c r="B7" s="51" t="s">
        <v>1</v>
      </c>
      <c r="C7" s="51"/>
      <c r="D7" s="51"/>
      <c r="E7" s="51"/>
      <c r="F7" s="51"/>
      <c r="G7" s="51"/>
      <c r="H7" s="51"/>
      <c r="I7" s="51" t="s">
        <v>2</v>
      </c>
      <c r="J7" s="51"/>
      <c r="K7" s="51"/>
      <c r="L7" s="51"/>
      <c r="M7" s="51"/>
      <c r="N7" s="51"/>
      <c r="O7" s="51"/>
      <c r="P7" s="51" t="s">
        <v>3</v>
      </c>
      <c r="Q7" s="51"/>
      <c r="R7" s="51"/>
      <c r="S7" s="51"/>
      <c r="T7" s="51"/>
      <c r="U7" s="51"/>
      <c r="V7" s="51"/>
      <c r="W7" s="51" t="s">
        <v>4</v>
      </c>
      <c r="X7" s="51"/>
      <c r="Y7" s="51"/>
      <c r="Z7" s="51"/>
      <c r="AA7" s="51"/>
      <c r="AB7" s="51"/>
      <c r="AC7" s="51"/>
      <c r="AD7" s="51" t="s">
        <v>5</v>
      </c>
      <c r="AE7" s="51"/>
      <c r="AF7" s="51"/>
      <c r="AG7" s="51"/>
      <c r="AH7" s="51"/>
      <c r="AI7" s="51"/>
      <c r="AJ7" s="51"/>
      <c r="AK7" s="19"/>
      <c r="AL7" s="51" t="s">
        <v>6</v>
      </c>
      <c r="AM7" s="51"/>
      <c r="AN7" s="51"/>
      <c r="AO7" s="51"/>
      <c r="AP7" s="51"/>
      <c r="AQ7" s="51"/>
      <c r="AR7" s="51"/>
      <c r="AS7" s="51"/>
      <c r="AT7" s="51" t="s">
        <v>110</v>
      </c>
      <c r="AU7" s="51"/>
      <c r="AV7" s="51"/>
      <c r="AW7" s="51"/>
      <c r="AX7" s="51"/>
      <c r="AY7" s="51"/>
      <c r="AZ7" s="51"/>
      <c r="BA7" s="51"/>
      <c r="BB7" s="51" t="s">
        <v>111</v>
      </c>
      <c r="BC7" s="51"/>
      <c r="BD7" s="51"/>
      <c r="BE7" s="51"/>
      <c r="BF7" s="51"/>
      <c r="BG7" s="51"/>
      <c r="BH7" s="51"/>
      <c r="BI7" s="51"/>
      <c r="BJ7" s="19"/>
      <c r="BK7" s="19"/>
      <c r="BL7" s="65" t="s">
        <v>7</v>
      </c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7"/>
    </row>
    <row r="8" spans="1:78" ht="18.75" customHeight="1" x14ac:dyDescent="0.15">
      <c r="A8" s="17"/>
      <c r="B8" s="61" t="str">
        <f>データ!I6</f>
        <v>法適用</v>
      </c>
      <c r="C8" s="61"/>
      <c r="D8" s="61"/>
      <c r="E8" s="61"/>
      <c r="F8" s="61"/>
      <c r="G8" s="61"/>
      <c r="H8" s="61"/>
      <c r="I8" s="61" t="str">
        <f>データ!J6</f>
        <v>下水道事業</v>
      </c>
      <c r="J8" s="61"/>
      <c r="K8" s="61"/>
      <c r="L8" s="61"/>
      <c r="M8" s="61"/>
      <c r="N8" s="61"/>
      <c r="O8" s="61"/>
      <c r="P8" s="61" t="str">
        <f>データ!K6</f>
        <v>特定環境保全公共下水道</v>
      </c>
      <c r="Q8" s="61"/>
      <c r="R8" s="61"/>
      <c r="S8" s="61"/>
      <c r="T8" s="61"/>
      <c r="U8" s="61"/>
      <c r="V8" s="61"/>
      <c r="W8" s="61" t="str">
        <f>データ!L6</f>
        <v>D1</v>
      </c>
      <c r="X8" s="61"/>
      <c r="Y8" s="61"/>
      <c r="Z8" s="61"/>
      <c r="AA8" s="61"/>
      <c r="AB8" s="61"/>
      <c r="AC8" s="61"/>
      <c r="AD8" s="62" t="str">
        <f>データ!$M$6</f>
        <v>非設置</v>
      </c>
      <c r="AE8" s="62"/>
      <c r="AF8" s="62"/>
      <c r="AG8" s="62"/>
      <c r="AH8" s="62"/>
      <c r="AI8" s="62"/>
      <c r="AJ8" s="62"/>
      <c r="AK8" s="19"/>
      <c r="AL8" s="45">
        <f>データ!S6</f>
        <v>1493543</v>
      </c>
      <c r="AM8" s="45"/>
      <c r="AN8" s="45"/>
      <c r="AO8" s="45"/>
      <c r="AP8" s="45"/>
      <c r="AQ8" s="45"/>
      <c r="AR8" s="45"/>
      <c r="AS8" s="45"/>
      <c r="AT8" s="46">
        <f>データ!T6</f>
        <v>556.92999999999995</v>
      </c>
      <c r="AU8" s="46"/>
      <c r="AV8" s="46"/>
      <c r="AW8" s="46"/>
      <c r="AX8" s="46"/>
      <c r="AY8" s="46"/>
      <c r="AZ8" s="46"/>
      <c r="BA8" s="46"/>
      <c r="BB8" s="46">
        <f>データ!U6</f>
        <v>2681.74</v>
      </c>
      <c r="BC8" s="46"/>
      <c r="BD8" s="46"/>
      <c r="BE8" s="46"/>
      <c r="BF8" s="46"/>
      <c r="BG8" s="46"/>
      <c r="BH8" s="46"/>
      <c r="BI8" s="46"/>
      <c r="BJ8" s="19"/>
      <c r="BK8" s="19"/>
      <c r="BL8" s="52" t="s">
        <v>8</v>
      </c>
      <c r="BM8" s="53"/>
      <c r="BN8" s="54" t="s">
        <v>9</v>
      </c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5"/>
    </row>
    <row r="9" spans="1:78" ht="18.75" customHeight="1" x14ac:dyDescent="0.15">
      <c r="A9" s="17"/>
      <c r="B9" s="51" t="s">
        <v>10</v>
      </c>
      <c r="C9" s="51"/>
      <c r="D9" s="51"/>
      <c r="E9" s="51"/>
      <c r="F9" s="51"/>
      <c r="G9" s="51"/>
      <c r="H9" s="51"/>
      <c r="I9" s="51" t="s">
        <v>11</v>
      </c>
      <c r="J9" s="51"/>
      <c r="K9" s="51"/>
      <c r="L9" s="51"/>
      <c r="M9" s="51"/>
      <c r="N9" s="51"/>
      <c r="O9" s="51"/>
      <c r="P9" s="51" t="s">
        <v>12</v>
      </c>
      <c r="Q9" s="51"/>
      <c r="R9" s="51"/>
      <c r="S9" s="51"/>
      <c r="T9" s="51"/>
      <c r="U9" s="51"/>
      <c r="V9" s="51"/>
      <c r="W9" s="51" t="s">
        <v>13</v>
      </c>
      <c r="X9" s="51"/>
      <c r="Y9" s="51"/>
      <c r="Z9" s="51"/>
      <c r="AA9" s="51"/>
      <c r="AB9" s="51"/>
      <c r="AC9" s="51"/>
      <c r="AD9" s="51" t="s">
        <v>112</v>
      </c>
      <c r="AE9" s="51"/>
      <c r="AF9" s="51"/>
      <c r="AG9" s="51"/>
      <c r="AH9" s="51"/>
      <c r="AI9" s="51"/>
      <c r="AJ9" s="51"/>
      <c r="AK9" s="19"/>
      <c r="AL9" s="51" t="s">
        <v>14</v>
      </c>
      <c r="AM9" s="51"/>
      <c r="AN9" s="51"/>
      <c r="AO9" s="51"/>
      <c r="AP9" s="51"/>
      <c r="AQ9" s="51"/>
      <c r="AR9" s="51"/>
      <c r="AS9" s="51"/>
      <c r="AT9" s="51" t="s">
        <v>113</v>
      </c>
      <c r="AU9" s="51"/>
      <c r="AV9" s="51"/>
      <c r="AW9" s="51"/>
      <c r="AX9" s="51"/>
      <c r="AY9" s="51"/>
      <c r="AZ9" s="51"/>
      <c r="BA9" s="51"/>
      <c r="BB9" s="51" t="s">
        <v>114</v>
      </c>
      <c r="BC9" s="51"/>
      <c r="BD9" s="51"/>
      <c r="BE9" s="51"/>
      <c r="BF9" s="51"/>
      <c r="BG9" s="51"/>
      <c r="BH9" s="51"/>
      <c r="BI9" s="51"/>
      <c r="BJ9" s="19"/>
      <c r="BK9" s="19"/>
      <c r="BL9" s="52" t="s">
        <v>15</v>
      </c>
      <c r="BM9" s="53"/>
      <c r="BN9" s="54" t="s">
        <v>16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15">
      <c r="A10" s="17"/>
      <c r="B10" s="46" t="str">
        <f>データ!N6</f>
        <v>-</v>
      </c>
      <c r="C10" s="46"/>
      <c r="D10" s="46"/>
      <c r="E10" s="46"/>
      <c r="F10" s="46"/>
      <c r="G10" s="46"/>
      <c r="H10" s="46"/>
      <c r="I10" s="46">
        <f>データ!O6</f>
        <v>62.87</v>
      </c>
      <c r="J10" s="46"/>
      <c r="K10" s="46"/>
      <c r="L10" s="46"/>
      <c r="M10" s="46"/>
      <c r="N10" s="46"/>
      <c r="O10" s="46"/>
      <c r="P10" s="46">
        <f>データ!P6</f>
        <v>1.02</v>
      </c>
      <c r="Q10" s="46"/>
      <c r="R10" s="46"/>
      <c r="S10" s="46"/>
      <c r="T10" s="46"/>
      <c r="U10" s="46"/>
      <c r="V10" s="46"/>
      <c r="W10" s="46">
        <f>データ!Q6</f>
        <v>100</v>
      </c>
      <c r="X10" s="46"/>
      <c r="Y10" s="46"/>
      <c r="Z10" s="46"/>
      <c r="AA10" s="46"/>
      <c r="AB10" s="46"/>
      <c r="AC10" s="46"/>
      <c r="AD10" s="45">
        <f>データ!R6</f>
        <v>1760</v>
      </c>
      <c r="AE10" s="45"/>
      <c r="AF10" s="45"/>
      <c r="AG10" s="45"/>
      <c r="AH10" s="45"/>
      <c r="AI10" s="45"/>
      <c r="AJ10" s="45"/>
      <c r="AK10" s="17"/>
      <c r="AL10" s="45">
        <f>データ!V6</f>
        <v>15140</v>
      </c>
      <c r="AM10" s="45"/>
      <c r="AN10" s="45"/>
      <c r="AO10" s="45"/>
      <c r="AP10" s="45"/>
      <c r="AQ10" s="45"/>
      <c r="AR10" s="45"/>
      <c r="AS10" s="45"/>
      <c r="AT10" s="46">
        <f>データ!W6</f>
        <v>1.39</v>
      </c>
      <c r="AU10" s="46"/>
      <c r="AV10" s="46"/>
      <c r="AW10" s="46"/>
      <c r="AX10" s="46"/>
      <c r="AY10" s="46"/>
      <c r="AZ10" s="46"/>
      <c r="BA10" s="46"/>
      <c r="BB10" s="46">
        <f>データ!X6</f>
        <v>10892.09</v>
      </c>
      <c r="BC10" s="46"/>
      <c r="BD10" s="46"/>
      <c r="BE10" s="46"/>
      <c r="BF10" s="46"/>
      <c r="BG10" s="46"/>
      <c r="BH10" s="46"/>
      <c r="BI10" s="46"/>
      <c r="BJ10" s="17"/>
      <c r="BK10" s="17"/>
      <c r="BL10" s="47" t="s">
        <v>17</v>
      </c>
      <c r="BM10" s="48"/>
      <c r="BN10" s="49" t="s">
        <v>18</v>
      </c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50"/>
    </row>
    <row r="11" spans="1:78" ht="9.75" customHeight="1" x14ac:dyDescent="0.1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56" t="s">
        <v>19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17"/>
      <c r="B14" s="58" t="s">
        <v>20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17"/>
      <c r="BL14" s="38" t="s">
        <v>21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17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17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17"/>
      <c r="B16" s="20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21"/>
      <c r="BK16" s="17"/>
      <c r="BL16" s="29" t="s">
        <v>115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15">
      <c r="A17" s="17"/>
      <c r="B17" s="20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21"/>
      <c r="BK17" s="17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15">
      <c r="A18" s="17"/>
      <c r="B18" s="20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21"/>
      <c r="BK18" s="17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15">
      <c r="A19" s="17"/>
      <c r="B19" s="20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21"/>
      <c r="BK19" s="17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15">
      <c r="A20" s="17"/>
      <c r="B20" s="20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21"/>
      <c r="BK20" s="17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15">
      <c r="A21" s="17"/>
      <c r="B21" s="20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21"/>
      <c r="BK21" s="17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15">
      <c r="A22" s="17"/>
      <c r="B22" s="20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21"/>
      <c r="BK22" s="17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15">
      <c r="A23" s="17"/>
      <c r="B23" s="20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21"/>
      <c r="BK23" s="17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15">
      <c r="A24" s="17"/>
      <c r="B24" s="20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21"/>
      <c r="BK24" s="17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15">
      <c r="A25" s="17"/>
      <c r="B25" s="20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21"/>
      <c r="BK25" s="17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15">
      <c r="A26" s="17"/>
      <c r="B26" s="20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21"/>
      <c r="BK26" s="17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15">
      <c r="A27" s="17"/>
      <c r="B27" s="20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21"/>
      <c r="BK27" s="17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15">
      <c r="A28" s="17"/>
      <c r="B28" s="20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21"/>
      <c r="BK28" s="17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15">
      <c r="A29" s="17"/>
      <c r="B29" s="20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21"/>
      <c r="BK29" s="17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15">
      <c r="A30" s="17"/>
      <c r="B30" s="20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21"/>
      <c r="BK30" s="17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15">
      <c r="A31" s="17"/>
      <c r="B31" s="20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21"/>
      <c r="BK31" s="17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15">
      <c r="A32" s="17"/>
      <c r="B32" s="20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21"/>
      <c r="BK32" s="17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15">
      <c r="A33" s="17"/>
      <c r="B33" s="20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21"/>
      <c r="BK33" s="17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15">
      <c r="A34" s="17"/>
      <c r="B34" s="20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22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22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22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21"/>
      <c r="BK34" s="17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15">
      <c r="A35" s="17"/>
      <c r="B35" s="20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22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22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22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21"/>
      <c r="BK35" s="17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15">
      <c r="A36" s="17"/>
      <c r="B36" s="20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21"/>
      <c r="BK36" s="17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15">
      <c r="A37" s="17"/>
      <c r="B37" s="20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21"/>
      <c r="BK37" s="17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15">
      <c r="A38" s="17"/>
      <c r="B38" s="20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21"/>
      <c r="BK38" s="17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15">
      <c r="A39" s="17"/>
      <c r="B39" s="20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21"/>
      <c r="BK39" s="17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15">
      <c r="A40" s="17"/>
      <c r="B40" s="20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21"/>
      <c r="BK40" s="17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15">
      <c r="A41" s="17"/>
      <c r="B41" s="20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21"/>
      <c r="BK41" s="17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15">
      <c r="A42" s="17"/>
      <c r="B42" s="20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21"/>
      <c r="BK42" s="17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15">
      <c r="A43" s="17"/>
      <c r="B43" s="20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21"/>
      <c r="BK43" s="17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15">
      <c r="A44" s="17"/>
      <c r="B44" s="20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21"/>
      <c r="BK44" s="17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15">
      <c r="A45" s="17"/>
      <c r="B45" s="20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21"/>
      <c r="BK45" s="17"/>
      <c r="BL45" s="38" t="s">
        <v>22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17"/>
      <c r="B46" s="20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21"/>
      <c r="BK46" s="17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17"/>
      <c r="B47" s="20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21"/>
      <c r="BK47" s="17"/>
      <c r="BL47" s="29" t="s">
        <v>109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17"/>
      <c r="B48" s="20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21"/>
      <c r="BK48" s="17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17"/>
      <c r="B49" s="20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21"/>
      <c r="BK49" s="17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17"/>
      <c r="B50" s="20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21"/>
      <c r="BK50" s="17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17"/>
      <c r="B51" s="20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21"/>
      <c r="BK51" s="17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17"/>
      <c r="B52" s="20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21"/>
      <c r="BK52" s="17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17"/>
      <c r="B53" s="20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21"/>
      <c r="BK53" s="17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17"/>
      <c r="B54" s="20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21"/>
      <c r="BK54" s="17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17"/>
      <c r="B55" s="20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21"/>
      <c r="BK55" s="17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17"/>
      <c r="B56" s="20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22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22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22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21"/>
      <c r="BK56" s="17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17"/>
      <c r="B57" s="20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22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22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22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21"/>
      <c r="BK57" s="17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17"/>
      <c r="B58" s="20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2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2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2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1"/>
      <c r="BK58" s="17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17"/>
      <c r="B59" s="24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6"/>
      <c r="BK59" s="17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17"/>
      <c r="B60" s="35" t="s">
        <v>23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17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17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17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17"/>
      <c r="B62" s="20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21"/>
      <c r="BK62" s="17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17"/>
      <c r="B63" s="20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21"/>
      <c r="BK63" s="17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17"/>
      <c r="B64" s="20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21"/>
      <c r="BK64" s="17"/>
      <c r="BL64" s="38" t="s">
        <v>24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17"/>
      <c r="B65" s="20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21"/>
      <c r="BK65" s="17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17"/>
      <c r="B66" s="20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21"/>
      <c r="BK66" s="17"/>
      <c r="BL66" s="29" t="s">
        <v>116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17"/>
      <c r="B67" s="20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21"/>
      <c r="BK67" s="17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17"/>
      <c r="B68" s="20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21"/>
      <c r="BK68" s="17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17"/>
      <c r="B69" s="20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21"/>
      <c r="BK69" s="17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17"/>
      <c r="B70" s="20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21"/>
      <c r="BK70" s="17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17"/>
      <c r="B71" s="20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21"/>
      <c r="BK71" s="17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17"/>
      <c r="B72" s="20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21"/>
      <c r="BK72" s="17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17"/>
      <c r="B73" s="20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21"/>
      <c r="BK73" s="17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17"/>
      <c r="B74" s="20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21"/>
      <c r="BK74" s="17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17"/>
      <c r="B75" s="20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21"/>
      <c r="BK75" s="17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17"/>
      <c r="B76" s="20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21"/>
      <c r="BK76" s="17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17"/>
      <c r="B77" s="20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21"/>
      <c r="BK77" s="17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17"/>
      <c r="B78" s="20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21"/>
      <c r="BK78" s="17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17"/>
      <c r="B79" s="20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22"/>
      <c r="V79" s="22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22"/>
      <c r="AP79" s="22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7"/>
      <c r="BJ79" s="21"/>
      <c r="BK79" s="17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17"/>
      <c r="B80" s="20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22"/>
      <c r="V80" s="22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22"/>
      <c r="AP80" s="22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7"/>
      <c r="BJ80" s="21"/>
      <c r="BK80" s="17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17"/>
      <c r="B81" s="20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17"/>
      <c r="V81" s="1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17"/>
      <c r="AP81" s="1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17"/>
      <c r="BJ81" s="21"/>
      <c r="BK81" s="17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17"/>
      <c r="B82" s="24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6"/>
      <c r="BK82" s="17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25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hidden="1" x14ac:dyDescent="0.15">
      <c r="B84" s="28" t="s">
        <v>26</v>
      </c>
      <c r="C84" s="28"/>
      <c r="D84" s="28"/>
      <c r="E84" s="28" t="s">
        <v>27</v>
      </c>
      <c r="F84" s="28" t="s">
        <v>28</v>
      </c>
      <c r="G84" s="28" t="s">
        <v>29</v>
      </c>
      <c r="H84" s="28" t="s">
        <v>30</v>
      </c>
      <c r="I84" s="28" t="s">
        <v>31</v>
      </c>
      <c r="J84" s="28" t="s">
        <v>32</v>
      </c>
      <c r="K84" s="28" t="s">
        <v>33</v>
      </c>
      <c r="L84" s="28" t="s">
        <v>34</v>
      </c>
      <c r="M84" s="28" t="s">
        <v>35</v>
      </c>
      <c r="N84" s="28" t="s">
        <v>36</v>
      </c>
      <c r="O84" s="28" t="s">
        <v>37</v>
      </c>
    </row>
    <row r="85" spans="1:78" hidden="1" x14ac:dyDescent="0.15">
      <c r="B85" s="28"/>
      <c r="C85" s="28"/>
      <c r="D85" s="28"/>
      <c r="E85" s="28" t="str">
        <f>データ!AI6</f>
        <v>【105.07】</v>
      </c>
      <c r="F85" s="28" t="str">
        <f>データ!AT6</f>
        <v>【63.54】</v>
      </c>
      <c r="G85" s="28" t="str">
        <f>データ!BE6</f>
        <v>【50.90】</v>
      </c>
      <c r="H85" s="28" t="str">
        <f>データ!BP6</f>
        <v>【1,099.15】</v>
      </c>
      <c r="I85" s="28" t="str">
        <f>データ!CA6</f>
        <v>【72.92】</v>
      </c>
      <c r="J85" s="28" t="str">
        <f>データ!CL6</f>
        <v>【225.78】</v>
      </c>
      <c r="K85" s="28" t="str">
        <f>データ!CW6</f>
        <v>【43.17】</v>
      </c>
      <c r="L85" s="28" t="str">
        <f>データ!DH6</f>
        <v>【86.31】</v>
      </c>
      <c r="M85" s="28" t="str">
        <f>データ!DS6</f>
        <v>【30.82】</v>
      </c>
      <c r="N85" s="28" t="str">
        <f>データ!ED6</f>
        <v>【0.06】</v>
      </c>
      <c r="O85" s="28" t="str">
        <f>データ!EO6</f>
        <v>【0.15】</v>
      </c>
    </row>
  </sheetData>
  <sheetProtection algorithmName="SHA-512" hashValue="bXEgOlO/EFYzcQfsIgw6sTs1mmDwWQGrIrZwAv5bLAykY/KuKZfzQCj5cz2+2Fk/Exb+4XQ2bq2x0d2yyR2XwA==" saltValue="Ts3HV8FXIifM4DjxUyzDvQ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3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38</v>
      </c>
      <c r="Y1" s="1">
        <v>1</v>
      </c>
      <c r="Z1" s="1">
        <v>1</v>
      </c>
      <c r="AA1" s="1">
        <v>1</v>
      </c>
      <c r="AB1" s="1">
        <v>1</v>
      </c>
      <c r="AC1" s="1">
        <v>1</v>
      </c>
      <c r="AD1" s="1">
        <v>1</v>
      </c>
      <c r="AE1" s="1">
        <v>1</v>
      </c>
      <c r="AF1" s="1">
        <v>1</v>
      </c>
      <c r="AG1" s="1">
        <v>1</v>
      </c>
      <c r="AH1" s="1">
        <v>1</v>
      </c>
      <c r="AI1" s="1"/>
      <c r="AJ1" s="1">
        <v>1</v>
      </c>
      <c r="AK1" s="1">
        <v>1</v>
      </c>
      <c r="AL1" s="1">
        <v>1</v>
      </c>
      <c r="AM1" s="1">
        <v>1</v>
      </c>
      <c r="AN1" s="1">
        <v>1</v>
      </c>
      <c r="AO1" s="1">
        <v>1</v>
      </c>
      <c r="AP1" s="1">
        <v>1</v>
      </c>
      <c r="AQ1" s="1">
        <v>1</v>
      </c>
      <c r="AR1" s="1">
        <v>1</v>
      </c>
      <c r="AS1" s="1">
        <v>1</v>
      </c>
      <c r="AT1" s="1"/>
      <c r="AU1" s="1">
        <v>1</v>
      </c>
      <c r="AV1" s="1">
        <v>1</v>
      </c>
      <c r="AW1" s="1">
        <v>1</v>
      </c>
      <c r="AX1" s="1">
        <v>1</v>
      </c>
      <c r="AY1" s="1">
        <v>1</v>
      </c>
      <c r="AZ1" s="1">
        <v>1</v>
      </c>
      <c r="BA1" s="1">
        <v>1</v>
      </c>
      <c r="BB1" s="1">
        <v>1</v>
      </c>
      <c r="BC1" s="1">
        <v>1</v>
      </c>
      <c r="BD1" s="1">
        <v>1</v>
      </c>
      <c r="BE1" s="1"/>
      <c r="BF1" s="1">
        <v>1</v>
      </c>
      <c r="BG1" s="1">
        <v>1</v>
      </c>
      <c r="BH1" s="1">
        <v>1</v>
      </c>
      <c r="BI1" s="1">
        <v>1</v>
      </c>
      <c r="BJ1" s="1">
        <v>1</v>
      </c>
      <c r="BK1" s="1">
        <v>1</v>
      </c>
      <c r="BL1" s="1">
        <v>1</v>
      </c>
      <c r="BM1" s="1">
        <v>1</v>
      </c>
      <c r="BN1" s="1">
        <v>1</v>
      </c>
      <c r="BO1" s="1">
        <v>1</v>
      </c>
      <c r="BP1" s="1"/>
      <c r="BQ1" s="1">
        <v>1</v>
      </c>
      <c r="BR1" s="1">
        <v>1</v>
      </c>
      <c r="BS1" s="1">
        <v>1</v>
      </c>
      <c r="BT1" s="1">
        <v>1</v>
      </c>
      <c r="BU1" s="1">
        <v>1</v>
      </c>
      <c r="BV1" s="1">
        <v>1</v>
      </c>
      <c r="BW1" s="1">
        <v>1</v>
      </c>
      <c r="BX1" s="1">
        <v>1</v>
      </c>
      <c r="BY1" s="1">
        <v>1</v>
      </c>
      <c r="BZ1" s="1">
        <v>1</v>
      </c>
      <c r="CA1" s="1"/>
      <c r="CB1" s="1">
        <v>1</v>
      </c>
      <c r="CC1" s="1">
        <v>1</v>
      </c>
      <c r="CD1" s="1">
        <v>1</v>
      </c>
      <c r="CE1" s="1">
        <v>1</v>
      </c>
      <c r="CF1" s="1">
        <v>1</v>
      </c>
      <c r="CG1" s="1">
        <v>1</v>
      </c>
      <c r="CH1" s="1">
        <v>1</v>
      </c>
      <c r="CI1" s="1">
        <v>1</v>
      </c>
      <c r="CJ1" s="1">
        <v>1</v>
      </c>
      <c r="CK1" s="1">
        <v>1</v>
      </c>
      <c r="CL1" s="1"/>
      <c r="CM1" s="1">
        <v>1</v>
      </c>
      <c r="CN1" s="1">
        <v>1</v>
      </c>
      <c r="CO1" s="1">
        <v>1</v>
      </c>
      <c r="CP1" s="1">
        <v>1</v>
      </c>
      <c r="CQ1" s="1">
        <v>1</v>
      </c>
      <c r="CR1" s="1">
        <v>1</v>
      </c>
      <c r="CS1" s="1">
        <v>1</v>
      </c>
      <c r="CT1" s="1">
        <v>1</v>
      </c>
      <c r="CU1" s="1">
        <v>1</v>
      </c>
      <c r="CV1" s="1">
        <v>1</v>
      </c>
      <c r="CW1" s="1"/>
      <c r="CX1" s="1">
        <v>1</v>
      </c>
      <c r="CY1" s="1">
        <v>1</v>
      </c>
      <c r="CZ1" s="1">
        <v>1</v>
      </c>
      <c r="DA1" s="1">
        <v>1</v>
      </c>
      <c r="DB1" s="1">
        <v>1</v>
      </c>
      <c r="DC1" s="1">
        <v>1</v>
      </c>
      <c r="DD1" s="1">
        <v>1</v>
      </c>
      <c r="DE1" s="1">
        <v>1</v>
      </c>
      <c r="DF1" s="1">
        <v>1</v>
      </c>
      <c r="DG1" s="1">
        <v>1</v>
      </c>
      <c r="DH1" s="1"/>
      <c r="DI1" s="1">
        <v>1</v>
      </c>
      <c r="DJ1" s="1">
        <v>1</v>
      </c>
      <c r="DK1" s="1">
        <v>1</v>
      </c>
      <c r="DL1" s="1">
        <v>1</v>
      </c>
      <c r="DM1" s="1">
        <v>1</v>
      </c>
      <c r="DN1" s="1">
        <v>1</v>
      </c>
      <c r="DO1" s="1">
        <v>1</v>
      </c>
      <c r="DP1" s="1">
        <v>1</v>
      </c>
      <c r="DQ1" s="1">
        <v>1</v>
      </c>
      <c r="DR1" s="1">
        <v>1</v>
      </c>
      <c r="DS1" s="1"/>
      <c r="DT1" s="1">
        <v>1</v>
      </c>
      <c r="DU1" s="1">
        <v>1</v>
      </c>
      <c r="DV1" s="1">
        <v>1</v>
      </c>
      <c r="DW1" s="1">
        <v>1</v>
      </c>
      <c r="DX1" s="1">
        <v>1</v>
      </c>
      <c r="DY1" s="1">
        <v>1</v>
      </c>
      <c r="DZ1" s="1">
        <v>1</v>
      </c>
      <c r="EA1" s="1">
        <v>1</v>
      </c>
      <c r="EB1" s="1">
        <v>1</v>
      </c>
      <c r="EC1" s="1">
        <v>1</v>
      </c>
      <c r="ED1" s="1"/>
      <c r="EE1" s="1">
        <v>1</v>
      </c>
      <c r="EF1" s="1">
        <v>1</v>
      </c>
      <c r="EG1" s="1">
        <v>1</v>
      </c>
      <c r="EH1" s="1">
        <v>1</v>
      </c>
      <c r="EI1" s="1">
        <v>1</v>
      </c>
      <c r="EJ1" s="1">
        <v>1</v>
      </c>
      <c r="EK1" s="1">
        <v>1</v>
      </c>
      <c r="EL1" s="1">
        <v>1</v>
      </c>
      <c r="EM1" s="1">
        <v>1</v>
      </c>
      <c r="EN1" s="1">
        <v>1</v>
      </c>
      <c r="EO1" s="1"/>
    </row>
    <row r="2" spans="1:148" x14ac:dyDescent="0.15">
      <c r="A2" s="2" t="s">
        <v>39</v>
      </c>
      <c r="B2" s="2">
        <f>COLUMN()-1</f>
        <v>1</v>
      </c>
      <c r="C2" s="2">
        <f t="shared" ref="C2:BS2" si="0">COLUMN()-1</f>
        <v>2</v>
      </c>
      <c r="D2" s="2">
        <f t="shared" si="0"/>
        <v>3</v>
      </c>
      <c r="E2" s="2">
        <f t="shared" si="0"/>
        <v>4</v>
      </c>
      <c r="F2" s="2">
        <f t="shared" si="0"/>
        <v>5</v>
      </c>
      <c r="G2" s="2">
        <f t="shared" si="0"/>
        <v>6</v>
      </c>
      <c r="H2" s="2">
        <f t="shared" si="0"/>
        <v>7</v>
      </c>
      <c r="I2" s="2">
        <f t="shared" si="0"/>
        <v>8</v>
      </c>
      <c r="J2" s="2">
        <f t="shared" si="0"/>
        <v>9</v>
      </c>
      <c r="K2" s="2">
        <f t="shared" si="0"/>
        <v>10</v>
      </c>
      <c r="L2" s="2">
        <f t="shared" si="0"/>
        <v>11</v>
      </c>
      <c r="M2" s="2">
        <f t="shared" si="0"/>
        <v>12</v>
      </c>
      <c r="N2" s="2">
        <f t="shared" si="0"/>
        <v>13</v>
      </c>
      <c r="O2" s="2">
        <f t="shared" si="0"/>
        <v>14</v>
      </c>
      <c r="P2" s="2">
        <f t="shared" si="0"/>
        <v>15</v>
      </c>
      <c r="Q2" s="2">
        <f t="shared" si="0"/>
        <v>16</v>
      </c>
      <c r="R2" s="2">
        <f t="shared" si="0"/>
        <v>17</v>
      </c>
      <c r="S2" s="2">
        <f t="shared" si="0"/>
        <v>18</v>
      </c>
      <c r="T2" s="2">
        <f t="shared" si="0"/>
        <v>19</v>
      </c>
      <c r="U2" s="2">
        <f t="shared" si="0"/>
        <v>20</v>
      </c>
      <c r="V2" s="2">
        <f t="shared" si="0"/>
        <v>21</v>
      </c>
      <c r="W2" s="2">
        <f t="shared" si="0"/>
        <v>22</v>
      </c>
      <c r="X2" s="2">
        <f t="shared" si="0"/>
        <v>23</v>
      </c>
      <c r="Y2" s="2">
        <f t="shared" si="0"/>
        <v>24</v>
      </c>
      <c r="Z2" s="2">
        <f t="shared" si="0"/>
        <v>25</v>
      </c>
      <c r="AA2" s="2">
        <f t="shared" si="0"/>
        <v>26</v>
      </c>
      <c r="AB2" s="2">
        <f t="shared" si="0"/>
        <v>27</v>
      </c>
      <c r="AC2" s="2">
        <f t="shared" si="0"/>
        <v>28</v>
      </c>
      <c r="AD2" s="2">
        <f t="shared" si="0"/>
        <v>29</v>
      </c>
      <c r="AE2" s="2">
        <f t="shared" si="0"/>
        <v>30</v>
      </c>
      <c r="AF2" s="2">
        <f t="shared" si="0"/>
        <v>31</v>
      </c>
      <c r="AG2" s="2">
        <f t="shared" si="0"/>
        <v>32</v>
      </c>
      <c r="AH2" s="2">
        <f t="shared" si="0"/>
        <v>33</v>
      </c>
      <c r="AI2" s="2">
        <f t="shared" si="0"/>
        <v>34</v>
      </c>
      <c r="AJ2" s="2">
        <f t="shared" si="0"/>
        <v>35</v>
      </c>
      <c r="AK2" s="2">
        <f t="shared" si="0"/>
        <v>36</v>
      </c>
      <c r="AL2" s="2">
        <f t="shared" si="0"/>
        <v>37</v>
      </c>
      <c r="AM2" s="2">
        <f t="shared" si="0"/>
        <v>38</v>
      </c>
      <c r="AN2" s="2">
        <f t="shared" si="0"/>
        <v>39</v>
      </c>
      <c r="AO2" s="2">
        <f t="shared" si="0"/>
        <v>40</v>
      </c>
      <c r="AP2" s="2">
        <f t="shared" si="0"/>
        <v>41</v>
      </c>
      <c r="AQ2" s="2">
        <f t="shared" si="0"/>
        <v>42</v>
      </c>
      <c r="AR2" s="2">
        <f t="shared" si="0"/>
        <v>43</v>
      </c>
      <c r="AS2" s="2">
        <f t="shared" si="0"/>
        <v>44</v>
      </c>
      <c r="AT2" s="2">
        <f t="shared" si="0"/>
        <v>45</v>
      </c>
      <c r="AU2" s="2">
        <f t="shared" si="0"/>
        <v>46</v>
      </c>
      <c r="AV2" s="2">
        <f t="shared" si="0"/>
        <v>47</v>
      </c>
      <c r="AW2" s="2">
        <f t="shared" si="0"/>
        <v>48</v>
      </c>
      <c r="AX2" s="2">
        <f t="shared" si="0"/>
        <v>49</v>
      </c>
      <c r="AY2" s="2">
        <f t="shared" si="0"/>
        <v>50</v>
      </c>
      <c r="AZ2" s="2">
        <f t="shared" si="0"/>
        <v>51</v>
      </c>
      <c r="BA2" s="2">
        <f t="shared" si="0"/>
        <v>52</v>
      </c>
      <c r="BB2" s="2">
        <f t="shared" si="0"/>
        <v>53</v>
      </c>
      <c r="BC2" s="2">
        <f t="shared" si="0"/>
        <v>54</v>
      </c>
      <c r="BD2" s="2">
        <f t="shared" si="0"/>
        <v>55</v>
      </c>
      <c r="BE2" s="2">
        <f t="shared" si="0"/>
        <v>56</v>
      </c>
      <c r="BF2" s="2">
        <f t="shared" si="0"/>
        <v>57</v>
      </c>
      <c r="BG2" s="2">
        <f t="shared" si="0"/>
        <v>58</v>
      </c>
      <c r="BH2" s="2">
        <f t="shared" si="0"/>
        <v>59</v>
      </c>
      <c r="BI2" s="2">
        <f t="shared" si="0"/>
        <v>60</v>
      </c>
      <c r="BJ2" s="2">
        <f t="shared" si="0"/>
        <v>61</v>
      </c>
      <c r="BK2" s="2">
        <f t="shared" si="0"/>
        <v>62</v>
      </c>
      <c r="BL2" s="2">
        <f t="shared" si="0"/>
        <v>63</v>
      </c>
      <c r="BM2" s="2">
        <f t="shared" si="0"/>
        <v>64</v>
      </c>
      <c r="BN2" s="2">
        <f t="shared" si="0"/>
        <v>65</v>
      </c>
      <c r="BO2" s="2">
        <f t="shared" si="0"/>
        <v>66</v>
      </c>
      <c r="BP2" s="2">
        <f t="shared" si="0"/>
        <v>67</v>
      </c>
      <c r="BQ2" s="2">
        <f t="shared" si="0"/>
        <v>68</v>
      </c>
      <c r="BR2" s="2">
        <f t="shared" si="0"/>
        <v>69</v>
      </c>
      <c r="BS2" s="2">
        <f t="shared" si="0"/>
        <v>70</v>
      </c>
      <c r="BT2" s="2">
        <f t="shared" ref="BT2:EE2" si="1">COLUMN()-1</f>
        <v>71</v>
      </c>
      <c r="BU2" s="2">
        <f t="shared" si="1"/>
        <v>72</v>
      </c>
      <c r="BV2" s="2">
        <f t="shared" si="1"/>
        <v>73</v>
      </c>
      <c r="BW2" s="2">
        <f t="shared" si="1"/>
        <v>74</v>
      </c>
      <c r="BX2" s="2">
        <f t="shared" si="1"/>
        <v>75</v>
      </c>
      <c r="BY2" s="2">
        <f t="shared" si="1"/>
        <v>76</v>
      </c>
      <c r="BZ2" s="2">
        <f t="shared" si="1"/>
        <v>77</v>
      </c>
      <c r="CA2" s="2">
        <f t="shared" si="1"/>
        <v>78</v>
      </c>
      <c r="CB2" s="2">
        <f t="shared" si="1"/>
        <v>79</v>
      </c>
      <c r="CC2" s="2">
        <f t="shared" si="1"/>
        <v>80</v>
      </c>
      <c r="CD2" s="2">
        <f t="shared" si="1"/>
        <v>81</v>
      </c>
      <c r="CE2" s="2">
        <f t="shared" si="1"/>
        <v>82</v>
      </c>
      <c r="CF2" s="2">
        <f t="shared" si="1"/>
        <v>83</v>
      </c>
      <c r="CG2" s="2">
        <f t="shared" si="1"/>
        <v>84</v>
      </c>
      <c r="CH2" s="2">
        <f t="shared" si="1"/>
        <v>85</v>
      </c>
      <c r="CI2" s="2">
        <f t="shared" si="1"/>
        <v>86</v>
      </c>
      <c r="CJ2" s="2">
        <f t="shared" si="1"/>
        <v>87</v>
      </c>
      <c r="CK2" s="2">
        <f t="shared" si="1"/>
        <v>88</v>
      </c>
      <c r="CL2" s="2">
        <f t="shared" si="1"/>
        <v>89</v>
      </c>
      <c r="CM2" s="2">
        <f t="shared" si="1"/>
        <v>90</v>
      </c>
      <c r="CN2" s="2">
        <f t="shared" si="1"/>
        <v>91</v>
      </c>
      <c r="CO2" s="2">
        <f t="shared" si="1"/>
        <v>92</v>
      </c>
      <c r="CP2" s="2">
        <f t="shared" si="1"/>
        <v>93</v>
      </c>
      <c r="CQ2" s="2">
        <f t="shared" si="1"/>
        <v>94</v>
      </c>
      <c r="CR2" s="2">
        <f t="shared" si="1"/>
        <v>95</v>
      </c>
      <c r="CS2" s="2">
        <f t="shared" si="1"/>
        <v>96</v>
      </c>
      <c r="CT2" s="2">
        <f t="shared" si="1"/>
        <v>97</v>
      </c>
      <c r="CU2" s="2">
        <f t="shared" si="1"/>
        <v>98</v>
      </c>
      <c r="CV2" s="2">
        <f t="shared" si="1"/>
        <v>99</v>
      </c>
      <c r="CW2" s="2">
        <f t="shared" si="1"/>
        <v>100</v>
      </c>
      <c r="CX2" s="2">
        <f t="shared" si="1"/>
        <v>101</v>
      </c>
      <c r="CY2" s="2">
        <f t="shared" si="1"/>
        <v>102</v>
      </c>
      <c r="CZ2" s="2">
        <f t="shared" si="1"/>
        <v>103</v>
      </c>
      <c r="DA2" s="2">
        <f t="shared" si="1"/>
        <v>104</v>
      </c>
      <c r="DB2" s="2">
        <f t="shared" si="1"/>
        <v>105</v>
      </c>
      <c r="DC2" s="2">
        <f t="shared" si="1"/>
        <v>106</v>
      </c>
      <c r="DD2" s="2">
        <f t="shared" si="1"/>
        <v>107</v>
      </c>
      <c r="DE2" s="2">
        <f t="shared" si="1"/>
        <v>108</v>
      </c>
      <c r="DF2" s="2">
        <f t="shared" si="1"/>
        <v>109</v>
      </c>
      <c r="DG2" s="2">
        <f t="shared" si="1"/>
        <v>110</v>
      </c>
      <c r="DH2" s="2">
        <f t="shared" si="1"/>
        <v>111</v>
      </c>
      <c r="DI2" s="2">
        <f t="shared" si="1"/>
        <v>112</v>
      </c>
      <c r="DJ2" s="2">
        <f t="shared" si="1"/>
        <v>113</v>
      </c>
      <c r="DK2" s="2">
        <f t="shared" si="1"/>
        <v>114</v>
      </c>
      <c r="DL2" s="2">
        <f t="shared" si="1"/>
        <v>115</v>
      </c>
      <c r="DM2" s="2">
        <f t="shared" si="1"/>
        <v>116</v>
      </c>
      <c r="DN2" s="2">
        <f t="shared" si="1"/>
        <v>117</v>
      </c>
      <c r="DO2" s="2">
        <f t="shared" si="1"/>
        <v>118</v>
      </c>
      <c r="DP2" s="2">
        <f t="shared" si="1"/>
        <v>119</v>
      </c>
      <c r="DQ2" s="2">
        <f t="shared" si="1"/>
        <v>120</v>
      </c>
      <c r="DR2" s="2">
        <f t="shared" si="1"/>
        <v>121</v>
      </c>
      <c r="DS2" s="2">
        <f t="shared" si="1"/>
        <v>122</v>
      </c>
      <c r="DT2" s="2">
        <f t="shared" si="1"/>
        <v>123</v>
      </c>
      <c r="DU2" s="2">
        <f t="shared" si="1"/>
        <v>124</v>
      </c>
      <c r="DV2" s="2">
        <f t="shared" si="1"/>
        <v>125</v>
      </c>
      <c r="DW2" s="2">
        <f t="shared" si="1"/>
        <v>126</v>
      </c>
      <c r="DX2" s="2">
        <f t="shared" si="1"/>
        <v>127</v>
      </c>
      <c r="DY2" s="2">
        <f t="shared" si="1"/>
        <v>128</v>
      </c>
      <c r="DZ2" s="2">
        <f t="shared" si="1"/>
        <v>129</v>
      </c>
      <c r="EA2" s="2">
        <f t="shared" si="1"/>
        <v>130</v>
      </c>
      <c r="EB2" s="2">
        <f t="shared" si="1"/>
        <v>131</v>
      </c>
      <c r="EC2" s="2">
        <f t="shared" si="1"/>
        <v>132</v>
      </c>
      <c r="ED2" s="2">
        <f t="shared" si="1"/>
        <v>133</v>
      </c>
      <c r="EE2" s="2">
        <f t="shared" si="1"/>
        <v>134</v>
      </c>
      <c r="EF2" s="2">
        <f t="shared" ref="EF2:EO2" si="2">COLUMN()-1</f>
        <v>135</v>
      </c>
      <c r="EG2" s="2">
        <f t="shared" si="2"/>
        <v>136</v>
      </c>
      <c r="EH2" s="2">
        <f t="shared" si="2"/>
        <v>137</v>
      </c>
      <c r="EI2" s="2">
        <f t="shared" si="2"/>
        <v>138</v>
      </c>
      <c r="EJ2" s="2">
        <f t="shared" si="2"/>
        <v>139</v>
      </c>
      <c r="EK2" s="2">
        <f t="shared" si="2"/>
        <v>140</v>
      </c>
      <c r="EL2" s="2">
        <f t="shared" si="2"/>
        <v>141</v>
      </c>
      <c r="EM2" s="2">
        <f t="shared" si="2"/>
        <v>142</v>
      </c>
      <c r="EN2" s="2">
        <f t="shared" si="2"/>
        <v>143</v>
      </c>
      <c r="EO2" s="2">
        <f t="shared" si="2"/>
        <v>144</v>
      </c>
    </row>
    <row r="3" spans="1:148" x14ac:dyDescent="0.15">
      <c r="A3" s="2" t="s">
        <v>40</v>
      </c>
      <c r="B3" s="3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3" t="s">
        <v>46</v>
      </c>
      <c r="H3" s="69" t="s">
        <v>47</v>
      </c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1"/>
      <c r="Y3" s="75" t="s">
        <v>48</v>
      </c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 t="s">
        <v>49</v>
      </c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</row>
    <row r="4" spans="1:148" x14ac:dyDescent="0.15">
      <c r="A4" s="2" t="s">
        <v>50</v>
      </c>
      <c r="B4" s="4"/>
      <c r="C4" s="4"/>
      <c r="D4" s="4"/>
      <c r="E4" s="4"/>
      <c r="F4" s="4"/>
      <c r="G4" s="4"/>
      <c r="H4" s="72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/>
      <c r="Y4" s="68" t="s">
        <v>51</v>
      </c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 t="s">
        <v>52</v>
      </c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 t="s">
        <v>53</v>
      </c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 t="s">
        <v>54</v>
      </c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 t="s">
        <v>55</v>
      </c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 t="s">
        <v>56</v>
      </c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 t="s">
        <v>57</v>
      </c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 t="s">
        <v>58</v>
      </c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 t="s">
        <v>59</v>
      </c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 t="s">
        <v>60</v>
      </c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 t="s">
        <v>61</v>
      </c>
      <c r="EF4" s="68"/>
      <c r="EG4" s="68"/>
      <c r="EH4" s="68"/>
      <c r="EI4" s="68"/>
      <c r="EJ4" s="68"/>
      <c r="EK4" s="68"/>
      <c r="EL4" s="68"/>
      <c r="EM4" s="68"/>
      <c r="EN4" s="68"/>
      <c r="EO4" s="68"/>
    </row>
    <row r="5" spans="1:148" x14ac:dyDescent="0.15">
      <c r="A5" s="2" t="s">
        <v>62</v>
      </c>
      <c r="B5" s="5"/>
      <c r="C5" s="5"/>
      <c r="D5" s="5"/>
      <c r="E5" s="5"/>
      <c r="F5" s="5"/>
      <c r="G5" s="5"/>
      <c r="H5" s="6" t="s">
        <v>63</v>
      </c>
      <c r="I5" s="6" t="s">
        <v>64</v>
      </c>
      <c r="J5" s="6" t="s">
        <v>65</v>
      </c>
      <c r="K5" s="6" t="s">
        <v>66</v>
      </c>
      <c r="L5" s="6" t="s">
        <v>67</v>
      </c>
      <c r="M5" s="6" t="s">
        <v>5</v>
      </c>
      <c r="N5" s="6" t="s">
        <v>68</v>
      </c>
      <c r="O5" s="6" t="s">
        <v>69</v>
      </c>
      <c r="P5" s="6" t="s">
        <v>70</v>
      </c>
      <c r="Q5" s="6" t="s">
        <v>71</v>
      </c>
      <c r="R5" s="6" t="s">
        <v>72</v>
      </c>
      <c r="S5" s="6" t="s">
        <v>73</v>
      </c>
      <c r="T5" s="6" t="s">
        <v>74</v>
      </c>
      <c r="U5" s="6" t="s">
        <v>75</v>
      </c>
      <c r="V5" s="6" t="s">
        <v>76</v>
      </c>
      <c r="W5" s="6" t="s">
        <v>77</v>
      </c>
      <c r="X5" s="6" t="s">
        <v>78</v>
      </c>
      <c r="Y5" s="6" t="s">
        <v>79</v>
      </c>
      <c r="Z5" s="6" t="s">
        <v>80</v>
      </c>
      <c r="AA5" s="6" t="s">
        <v>81</v>
      </c>
      <c r="AB5" s="6" t="s">
        <v>82</v>
      </c>
      <c r="AC5" s="6" t="s">
        <v>83</v>
      </c>
      <c r="AD5" s="6" t="s">
        <v>84</v>
      </c>
      <c r="AE5" s="6" t="s">
        <v>85</v>
      </c>
      <c r="AF5" s="6" t="s">
        <v>86</v>
      </c>
      <c r="AG5" s="6" t="s">
        <v>87</v>
      </c>
      <c r="AH5" s="6" t="s">
        <v>88</v>
      </c>
      <c r="AI5" s="6" t="s">
        <v>26</v>
      </c>
      <c r="AJ5" s="6" t="s">
        <v>79</v>
      </c>
      <c r="AK5" s="6" t="s">
        <v>80</v>
      </c>
      <c r="AL5" s="6" t="s">
        <v>81</v>
      </c>
      <c r="AM5" s="6" t="s">
        <v>82</v>
      </c>
      <c r="AN5" s="6" t="s">
        <v>83</v>
      </c>
      <c r="AO5" s="6" t="s">
        <v>84</v>
      </c>
      <c r="AP5" s="6" t="s">
        <v>85</v>
      </c>
      <c r="AQ5" s="6" t="s">
        <v>86</v>
      </c>
      <c r="AR5" s="6" t="s">
        <v>87</v>
      </c>
      <c r="AS5" s="6" t="s">
        <v>88</v>
      </c>
      <c r="AT5" s="6" t="s">
        <v>89</v>
      </c>
      <c r="AU5" s="6" t="s">
        <v>79</v>
      </c>
      <c r="AV5" s="6" t="s">
        <v>80</v>
      </c>
      <c r="AW5" s="6" t="s">
        <v>81</v>
      </c>
      <c r="AX5" s="6" t="s">
        <v>82</v>
      </c>
      <c r="AY5" s="6" t="s">
        <v>83</v>
      </c>
      <c r="AZ5" s="6" t="s">
        <v>84</v>
      </c>
      <c r="BA5" s="6" t="s">
        <v>85</v>
      </c>
      <c r="BB5" s="6" t="s">
        <v>86</v>
      </c>
      <c r="BC5" s="6" t="s">
        <v>87</v>
      </c>
      <c r="BD5" s="6" t="s">
        <v>88</v>
      </c>
      <c r="BE5" s="6" t="s">
        <v>89</v>
      </c>
      <c r="BF5" s="6" t="s">
        <v>79</v>
      </c>
      <c r="BG5" s="6" t="s">
        <v>80</v>
      </c>
      <c r="BH5" s="6" t="s">
        <v>81</v>
      </c>
      <c r="BI5" s="6" t="s">
        <v>82</v>
      </c>
      <c r="BJ5" s="6" t="s">
        <v>83</v>
      </c>
      <c r="BK5" s="6" t="s">
        <v>84</v>
      </c>
      <c r="BL5" s="6" t="s">
        <v>85</v>
      </c>
      <c r="BM5" s="6" t="s">
        <v>86</v>
      </c>
      <c r="BN5" s="6" t="s">
        <v>87</v>
      </c>
      <c r="BO5" s="6" t="s">
        <v>88</v>
      </c>
      <c r="BP5" s="6" t="s">
        <v>89</v>
      </c>
      <c r="BQ5" s="6" t="s">
        <v>79</v>
      </c>
      <c r="BR5" s="6" t="s">
        <v>80</v>
      </c>
      <c r="BS5" s="6" t="s">
        <v>81</v>
      </c>
      <c r="BT5" s="6" t="s">
        <v>82</v>
      </c>
      <c r="BU5" s="6" t="s">
        <v>83</v>
      </c>
      <c r="BV5" s="6" t="s">
        <v>84</v>
      </c>
      <c r="BW5" s="6" t="s">
        <v>85</v>
      </c>
      <c r="BX5" s="6" t="s">
        <v>86</v>
      </c>
      <c r="BY5" s="6" t="s">
        <v>87</v>
      </c>
      <c r="BZ5" s="6" t="s">
        <v>88</v>
      </c>
      <c r="CA5" s="6" t="s">
        <v>89</v>
      </c>
      <c r="CB5" s="6" t="s">
        <v>79</v>
      </c>
      <c r="CC5" s="6" t="s">
        <v>80</v>
      </c>
      <c r="CD5" s="6" t="s">
        <v>81</v>
      </c>
      <c r="CE5" s="6" t="s">
        <v>82</v>
      </c>
      <c r="CF5" s="6" t="s">
        <v>83</v>
      </c>
      <c r="CG5" s="6" t="s">
        <v>84</v>
      </c>
      <c r="CH5" s="6" t="s">
        <v>85</v>
      </c>
      <c r="CI5" s="6" t="s">
        <v>86</v>
      </c>
      <c r="CJ5" s="6" t="s">
        <v>87</v>
      </c>
      <c r="CK5" s="6" t="s">
        <v>88</v>
      </c>
      <c r="CL5" s="6" t="s">
        <v>89</v>
      </c>
      <c r="CM5" s="6" t="s">
        <v>79</v>
      </c>
      <c r="CN5" s="6" t="s">
        <v>80</v>
      </c>
      <c r="CO5" s="6" t="s">
        <v>81</v>
      </c>
      <c r="CP5" s="6" t="s">
        <v>82</v>
      </c>
      <c r="CQ5" s="6" t="s">
        <v>83</v>
      </c>
      <c r="CR5" s="6" t="s">
        <v>84</v>
      </c>
      <c r="CS5" s="6" t="s">
        <v>85</v>
      </c>
      <c r="CT5" s="6" t="s">
        <v>86</v>
      </c>
      <c r="CU5" s="6" t="s">
        <v>87</v>
      </c>
      <c r="CV5" s="6" t="s">
        <v>88</v>
      </c>
      <c r="CW5" s="6" t="s">
        <v>89</v>
      </c>
      <c r="CX5" s="6" t="s">
        <v>79</v>
      </c>
      <c r="CY5" s="6" t="s">
        <v>80</v>
      </c>
      <c r="CZ5" s="6" t="s">
        <v>81</v>
      </c>
      <c r="DA5" s="6" t="s">
        <v>82</v>
      </c>
      <c r="DB5" s="6" t="s">
        <v>83</v>
      </c>
      <c r="DC5" s="6" t="s">
        <v>84</v>
      </c>
      <c r="DD5" s="6" t="s">
        <v>85</v>
      </c>
      <c r="DE5" s="6" t="s">
        <v>86</v>
      </c>
      <c r="DF5" s="6" t="s">
        <v>87</v>
      </c>
      <c r="DG5" s="6" t="s">
        <v>88</v>
      </c>
      <c r="DH5" s="6" t="s">
        <v>89</v>
      </c>
      <c r="DI5" s="6" t="s">
        <v>79</v>
      </c>
      <c r="DJ5" s="6" t="s">
        <v>80</v>
      </c>
      <c r="DK5" s="6" t="s">
        <v>81</v>
      </c>
      <c r="DL5" s="6" t="s">
        <v>82</v>
      </c>
      <c r="DM5" s="6" t="s">
        <v>83</v>
      </c>
      <c r="DN5" s="6" t="s">
        <v>84</v>
      </c>
      <c r="DO5" s="6" t="s">
        <v>85</v>
      </c>
      <c r="DP5" s="6" t="s">
        <v>86</v>
      </c>
      <c r="DQ5" s="6" t="s">
        <v>87</v>
      </c>
      <c r="DR5" s="6" t="s">
        <v>88</v>
      </c>
      <c r="DS5" s="6" t="s">
        <v>89</v>
      </c>
      <c r="DT5" s="6" t="s">
        <v>79</v>
      </c>
      <c r="DU5" s="6" t="s">
        <v>80</v>
      </c>
      <c r="DV5" s="6" t="s">
        <v>81</v>
      </c>
      <c r="DW5" s="6" t="s">
        <v>82</v>
      </c>
      <c r="DX5" s="6" t="s">
        <v>83</v>
      </c>
      <c r="DY5" s="6" t="s">
        <v>84</v>
      </c>
      <c r="DZ5" s="6" t="s">
        <v>85</v>
      </c>
      <c r="EA5" s="6" t="s">
        <v>86</v>
      </c>
      <c r="EB5" s="6" t="s">
        <v>87</v>
      </c>
      <c r="EC5" s="6" t="s">
        <v>88</v>
      </c>
      <c r="ED5" s="6" t="s">
        <v>89</v>
      </c>
      <c r="EE5" s="6" t="s">
        <v>79</v>
      </c>
      <c r="EF5" s="6" t="s">
        <v>80</v>
      </c>
      <c r="EG5" s="6" t="s">
        <v>81</v>
      </c>
      <c r="EH5" s="6" t="s">
        <v>82</v>
      </c>
      <c r="EI5" s="6" t="s">
        <v>83</v>
      </c>
      <c r="EJ5" s="6" t="s">
        <v>84</v>
      </c>
      <c r="EK5" s="6" t="s">
        <v>85</v>
      </c>
      <c r="EL5" s="6" t="s">
        <v>86</v>
      </c>
      <c r="EM5" s="6" t="s">
        <v>87</v>
      </c>
      <c r="EN5" s="6" t="s">
        <v>88</v>
      </c>
      <c r="EO5" s="6" t="s">
        <v>89</v>
      </c>
    </row>
    <row r="6" spans="1:148" s="10" customFormat="1" x14ac:dyDescent="0.15">
      <c r="A6" s="2" t="s">
        <v>90</v>
      </c>
      <c r="B6" s="7">
        <f>B7</f>
        <v>2024</v>
      </c>
      <c r="C6" s="7">
        <f t="shared" ref="C6:X6" si="3">C7</f>
        <v>281000</v>
      </c>
      <c r="D6" s="7">
        <f t="shared" si="3"/>
        <v>46</v>
      </c>
      <c r="E6" s="7">
        <f t="shared" si="3"/>
        <v>17</v>
      </c>
      <c r="F6" s="7">
        <f t="shared" si="3"/>
        <v>4</v>
      </c>
      <c r="G6" s="7">
        <f t="shared" si="3"/>
        <v>0</v>
      </c>
      <c r="H6" s="7" t="str">
        <f t="shared" si="3"/>
        <v>兵庫県　神戸市</v>
      </c>
      <c r="I6" s="7" t="str">
        <f t="shared" si="3"/>
        <v>法適用</v>
      </c>
      <c r="J6" s="7" t="str">
        <f t="shared" si="3"/>
        <v>下水道事業</v>
      </c>
      <c r="K6" s="7" t="str">
        <f t="shared" si="3"/>
        <v>特定環境保全公共下水道</v>
      </c>
      <c r="L6" s="7" t="str">
        <f t="shared" si="3"/>
        <v>D1</v>
      </c>
      <c r="M6" s="7" t="str">
        <f t="shared" si="3"/>
        <v>非設置</v>
      </c>
      <c r="N6" s="8" t="str">
        <f t="shared" si="3"/>
        <v>-</v>
      </c>
      <c r="O6" s="8">
        <f t="shared" si="3"/>
        <v>62.87</v>
      </c>
      <c r="P6" s="8">
        <f t="shared" si="3"/>
        <v>1.02</v>
      </c>
      <c r="Q6" s="8">
        <f t="shared" si="3"/>
        <v>100</v>
      </c>
      <c r="R6" s="8">
        <f t="shared" si="3"/>
        <v>1760</v>
      </c>
      <c r="S6" s="8">
        <f t="shared" si="3"/>
        <v>1493543</v>
      </c>
      <c r="T6" s="8">
        <f t="shared" si="3"/>
        <v>556.92999999999995</v>
      </c>
      <c r="U6" s="8">
        <f t="shared" si="3"/>
        <v>2681.74</v>
      </c>
      <c r="V6" s="8">
        <f t="shared" si="3"/>
        <v>15140</v>
      </c>
      <c r="W6" s="8">
        <f t="shared" si="3"/>
        <v>1.39</v>
      </c>
      <c r="X6" s="8">
        <f t="shared" si="3"/>
        <v>10892.09</v>
      </c>
      <c r="Y6" s="9">
        <f>IF(Y7="",NA(),Y7)</f>
        <v>67.239999999999995</v>
      </c>
      <c r="Z6" s="9">
        <f t="shared" ref="Z6:AH6" si="4">IF(Z7="",NA(),Z7)</f>
        <v>69.81</v>
      </c>
      <c r="AA6" s="9">
        <f t="shared" si="4"/>
        <v>71.16</v>
      </c>
      <c r="AB6" s="9">
        <f t="shared" si="4"/>
        <v>72.900000000000006</v>
      </c>
      <c r="AC6" s="9">
        <f t="shared" si="4"/>
        <v>74.53</v>
      </c>
      <c r="AD6" s="9">
        <f t="shared" si="4"/>
        <v>102.7</v>
      </c>
      <c r="AE6" s="9">
        <f t="shared" si="4"/>
        <v>104.11</v>
      </c>
      <c r="AF6" s="9">
        <f t="shared" si="4"/>
        <v>101.98</v>
      </c>
      <c r="AG6" s="9">
        <f t="shared" si="4"/>
        <v>102.68</v>
      </c>
      <c r="AH6" s="9">
        <f t="shared" si="4"/>
        <v>103.79</v>
      </c>
      <c r="AI6" s="8" t="str">
        <f>IF(AI7="","",IF(AI7="-","【-】","【"&amp;SUBSTITUTE(TEXT(AI7,"#,##0.00"),"-","△")&amp;"】"))</f>
        <v>【105.07】</v>
      </c>
      <c r="AJ6" s="9">
        <f>IF(AJ7="",NA(),AJ7)</f>
        <v>319.98</v>
      </c>
      <c r="AK6" s="9">
        <f t="shared" ref="AK6:AS6" si="5">IF(AK7="",NA(),AK7)</f>
        <v>450.62</v>
      </c>
      <c r="AL6" s="9">
        <f t="shared" si="5"/>
        <v>583.5</v>
      </c>
      <c r="AM6" s="9">
        <f t="shared" si="5"/>
        <v>714.86</v>
      </c>
      <c r="AN6" s="9">
        <f t="shared" si="5"/>
        <v>821.66</v>
      </c>
      <c r="AO6" s="9">
        <f t="shared" si="5"/>
        <v>48.2</v>
      </c>
      <c r="AP6" s="9">
        <f t="shared" si="5"/>
        <v>46.91</v>
      </c>
      <c r="AQ6" s="9">
        <f t="shared" si="5"/>
        <v>52.27</v>
      </c>
      <c r="AR6" s="9">
        <f t="shared" si="5"/>
        <v>58.68</v>
      </c>
      <c r="AS6" s="9">
        <f t="shared" si="5"/>
        <v>53.87</v>
      </c>
      <c r="AT6" s="8" t="str">
        <f>IF(AT7="","",IF(AT7="-","【-】","【"&amp;SUBSTITUTE(TEXT(AT7,"#,##0.00"),"-","△")&amp;"】"))</f>
        <v>【63.54】</v>
      </c>
      <c r="AU6" s="9" t="str">
        <f>IF(AU7="",NA(),AU7)</f>
        <v>-</v>
      </c>
      <c r="AV6" s="9" t="str">
        <f t="shared" ref="AV6:BD6" si="6">IF(AV7="",NA(),AV7)</f>
        <v>-</v>
      </c>
      <c r="AW6" s="9" t="str">
        <f t="shared" si="6"/>
        <v>-</v>
      </c>
      <c r="AX6" s="9" t="str">
        <f t="shared" si="6"/>
        <v>-</v>
      </c>
      <c r="AY6" s="9" t="str">
        <f t="shared" si="6"/>
        <v>-</v>
      </c>
      <c r="AZ6" s="9">
        <f t="shared" si="6"/>
        <v>46.85</v>
      </c>
      <c r="BA6" s="9">
        <f t="shared" si="6"/>
        <v>44.35</v>
      </c>
      <c r="BB6" s="9">
        <f t="shared" si="6"/>
        <v>41.51</v>
      </c>
      <c r="BC6" s="9">
        <f t="shared" si="6"/>
        <v>45.01</v>
      </c>
      <c r="BD6" s="9">
        <f t="shared" si="6"/>
        <v>46.37</v>
      </c>
      <c r="BE6" s="8" t="str">
        <f>IF(BE7="","",IF(BE7="-","【-】","【"&amp;SUBSTITUTE(TEXT(BE7,"#,##0.00"),"-","△")&amp;"】"))</f>
        <v>【50.90】</v>
      </c>
      <c r="BF6" s="9">
        <f>IF(BF7="",NA(),BF7)</f>
        <v>3370.02</v>
      </c>
      <c r="BG6" s="9">
        <f t="shared" ref="BG6:BO6" si="7">IF(BG7="",NA(),BG7)</f>
        <v>2859.9</v>
      </c>
      <c r="BH6" s="9">
        <f t="shared" si="7"/>
        <v>2430.2199999999998</v>
      </c>
      <c r="BI6" s="9">
        <f t="shared" si="7"/>
        <v>2054.5300000000002</v>
      </c>
      <c r="BJ6" s="9">
        <f t="shared" si="7"/>
        <v>1676.84</v>
      </c>
      <c r="BK6" s="9">
        <f t="shared" si="7"/>
        <v>1268.6300000000001</v>
      </c>
      <c r="BL6" s="9">
        <f t="shared" si="7"/>
        <v>1283.69</v>
      </c>
      <c r="BM6" s="9">
        <f t="shared" si="7"/>
        <v>1160.22</v>
      </c>
      <c r="BN6" s="9">
        <f t="shared" si="7"/>
        <v>1141.98</v>
      </c>
      <c r="BO6" s="9">
        <f t="shared" si="7"/>
        <v>1062.58</v>
      </c>
      <c r="BP6" s="8" t="str">
        <f>IF(BP7="","",IF(BP7="-","【-】","【"&amp;SUBSTITUTE(TEXT(BP7,"#,##0.00"),"-","△")&amp;"】"))</f>
        <v>【1,099.15】</v>
      </c>
      <c r="BQ6" s="9">
        <f>IF(BQ7="",NA(),BQ7)</f>
        <v>54.38</v>
      </c>
      <c r="BR6" s="9">
        <f t="shared" ref="BR6:BZ6" si="8">IF(BR7="",NA(),BR7)</f>
        <v>49.69</v>
      </c>
      <c r="BS6" s="9">
        <f t="shared" si="8"/>
        <v>49.47</v>
      </c>
      <c r="BT6" s="9">
        <f t="shared" si="8"/>
        <v>52.8</v>
      </c>
      <c r="BU6" s="9">
        <f t="shared" si="8"/>
        <v>56.18</v>
      </c>
      <c r="BV6" s="9">
        <f t="shared" si="8"/>
        <v>82.88</v>
      </c>
      <c r="BW6" s="9">
        <f t="shared" si="8"/>
        <v>82.53</v>
      </c>
      <c r="BX6" s="9">
        <f t="shared" si="8"/>
        <v>81.81</v>
      </c>
      <c r="BY6" s="9">
        <f t="shared" si="8"/>
        <v>82.27</v>
      </c>
      <c r="BZ6" s="9">
        <f t="shared" si="8"/>
        <v>80.36</v>
      </c>
      <c r="CA6" s="8" t="str">
        <f>IF(CA7="","",IF(CA7="-","【-】","【"&amp;SUBSTITUTE(TEXT(CA7,"#,##0.00"),"-","△")&amp;"】"))</f>
        <v>【72.92】</v>
      </c>
      <c r="CB6" s="9">
        <f>IF(CB7="",NA(),CB7)</f>
        <v>136.99</v>
      </c>
      <c r="CC6" s="9">
        <f t="shared" ref="CC6:CK6" si="9">IF(CC7="",NA(),CC7)</f>
        <v>150</v>
      </c>
      <c r="CD6" s="9">
        <f t="shared" si="9"/>
        <v>150</v>
      </c>
      <c r="CE6" s="9">
        <f t="shared" si="9"/>
        <v>139.63999999999999</v>
      </c>
      <c r="CF6" s="9">
        <f t="shared" si="9"/>
        <v>131.26</v>
      </c>
      <c r="CG6" s="9">
        <f t="shared" si="9"/>
        <v>187.76</v>
      </c>
      <c r="CH6" s="9">
        <f t="shared" si="9"/>
        <v>190.48</v>
      </c>
      <c r="CI6" s="9">
        <f t="shared" si="9"/>
        <v>193.59</v>
      </c>
      <c r="CJ6" s="9">
        <f t="shared" si="9"/>
        <v>194.42</v>
      </c>
      <c r="CK6" s="9">
        <f t="shared" si="9"/>
        <v>201.33</v>
      </c>
      <c r="CL6" s="8" t="str">
        <f>IF(CL7="","",IF(CL7="-","【-】","【"&amp;SUBSTITUTE(TEXT(CL7,"#,##0.00"),"-","△")&amp;"】"))</f>
        <v>【225.78】</v>
      </c>
      <c r="CM6" s="9" t="str">
        <f>IF(CM7="",NA(),CM7)</f>
        <v>-</v>
      </c>
      <c r="CN6" s="9" t="str">
        <f t="shared" ref="CN6:CV6" si="10">IF(CN7="",NA(),CN7)</f>
        <v>-</v>
      </c>
      <c r="CO6" s="9" t="str">
        <f t="shared" si="10"/>
        <v>-</v>
      </c>
      <c r="CP6" s="9" t="str">
        <f t="shared" si="10"/>
        <v>-</v>
      </c>
      <c r="CQ6" s="9" t="str">
        <f t="shared" si="10"/>
        <v>-</v>
      </c>
      <c r="CR6" s="9">
        <f t="shared" si="10"/>
        <v>45.87</v>
      </c>
      <c r="CS6" s="9">
        <f t="shared" si="10"/>
        <v>44.24</v>
      </c>
      <c r="CT6" s="9">
        <f t="shared" si="10"/>
        <v>45.3</v>
      </c>
      <c r="CU6" s="9">
        <f t="shared" si="10"/>
        <v>45.6</v>
      </c>
      <c r="CV6" s="9">
        <f t="shared" si="10"/>
        <v>44.79</v>
      </c>
      <c r="CW6" s="8" t="str">
        <f>IF(CW7="","",IF(CW7="-","【-】","【"&amp;SUBSTITUTE(TEXT(CW7,"#,##0.00"),"-","△")&amp;"】"))</f>
        <v>【43.17】</v>
      </c>
      <c r="CX6" s="9">
        <f>IF(CX7="",NA(),CX7)</f>
        <v>99.9</v>
      </c>
      <c r="CY6" s="9">
        <f t="shared" ref="CY6:DG6" si="11">IF(CY7="",NA(),CY7)</f>
        <v>99.9</v>
      </c>
      <c r="CZ6" s="9">
        <f t="shared" si="11"/>
        <v>99.9</v>
      </c>
      <c r="DA6" s="9">
        <f t="shared" si="11"/>
        <v>99.9</v>
      </c>
      <c r="DB6" s="9">
        <f t="shared" si="11"/>
        <v>99.91</v>
      </c>
      <c r="DC6" s="9">
        <f t="shared" si="11"/>
        <v>87.65</v>
      </c>
      <c r="DD6" s="9">
        <f t="shared" si="11"/>
        <v>88.15</v>
      </c>
      <c r="DE6" s="9">
        <f t="shared" si="11"/>
        <v>88.37</v>
      </c>
      <c r="DF6" s="9">
        <f t="shared" si="11"/>
        <v>88.66</v>
      </c>
      <c r="DG6" s="9">
        <f t="shared" si="11"/>
        <v>88.68</v>
      </c>
      <c r="DH6" s="8" t="str">
        <f>IF(DH7="","",IF(DH7="-","【-】","【"&amp;SUBSTITUTE(TEXT(DH7,"#,##0.00"),"-","△")&amp;"】"))</f>
        <v>【86.31】</v>
      </c>
      <c r="DI6" s="9">
        <f>IF(DI7="",NA(),DI7)</f>
        <v>62.51</v>
      </c>
      <c r="DJ6" s="9">
        <f t="shared" ref="DJ6:DR6" si="12">IF(DJ7="",NA(),DJ7)</f>
        <v>66.16</v>
      </c>
      <c r="DK6" s="9">
        <f t="shared" si="12"/>
        <v>69.569999999999993</v>
      </c>
      <c r="DL6" s="9">
        <f t="shared" si="12"/>
        <v>72.61</v>
      </c>
      <c r="DM6" s="9">
        <f t="shared" si="12"/>
        <v>75.27</v>
      </c>
      <c r="DN6" s="9">
        <f t="shared" si="12"/>
        <v>29.24</v>
      </c>
      <c r="DO6" s="9">
        <f t="shared" si="12"/>
        <v>31.73</v>
      </c>
      <c r="DP6" s="9">
        <f t="shared" si="12"/>
        <v>32.57</v>
      </c>
      <c r="DQ6" s="9">
        <f t="shared" si="12"/>
        <v>33.159999999999997</v>
      </c>
      <c r="DR6" s="9">
        <f t="shared" si="12"/>
        <v>34.590000000000003</v>
      </c>
      <c r="DS6" s="8" t="str">
        <f>IF(DS7="","",IF(DS7="-","【-】","【"&amp;SUBSTITUTE(TEXT(DS7,"#,##0.00"),"-","△")&amp;"】"))</f>
        <v>【30.82】</v>
      </c>
      <c r="DT6" s="8">
        <f>IF(DT7="",NA(),DT7)</f>
        <v>0</v>
      </c>
      <c r="DU6" s="8">
        <f t="shared" ref="DU6:EC6" si="13">IF(DU7="",NA(),DU7)</f>
        <v>0</v>
      </c>
      <c r="DV6" s="8">
        <f t="shared" si="13"/>
        <v>0</v>
      </c>
      <c r="DW6" s="8">
        <f t="shared" si="13"/>
        <v>0</v>
      </c>
      <c r="DX6" s="8">
        <f t="shared" si="13"/>
        <v>0</v>
      </c>
      <c r="DY6" s="8">
        <f t="shared" si="13"/>
        <v>0</v>
      </c>
      <c r="DZ6" s="8">
        <f t="shared" si="13"/>
        <v>0</v>
      </c>
      <c r="EA6" s="9">
        <f t="shared" si="13"/>
        <v>0.04</v>
      </c>
      <c r="EB6" s="9">
        <f t="shared" si="13"/>
        <v>0.12</v>
      </c>
      <c r="EC6" s="9">
        <f t="shared" si="13"/>
        <v>0.1</v>
      </c>
      <c r="ED6" s="8" t="str">
        <f>IF(ED7="","",IF(ED7="-","【-】","【"&amp;SUBSTITUTE(TEXT(ED7,"#,##0.00"),"-","△")&amp;"】"))</f>
        <v>【0.06】</v>
      </c>
      <c r="EE6" s="8">
        <f>IF(EE7="",NA(),EE7)</f>
        <v>0</v>
      </c>
      <c r="EF6" s="8">
        <f t="shared" ref="EF6:EN6" si="14">IF(EF7="",NA(),EF7)</f>
        <v>0</v>
      </c>
      <c r="EG6" s="8">
        <f t="shared" si="14"/>
        <v>0</v>
      </c>
      <c r="EH6" s="8">
        <f t="shared" si="14"/>
        <v>0</v>
      </c>
      <c r="EI6" s="8">
        <f t="shared" si="14"/>
        <v>0</v>
      </c>
      <c r="EJ6" s="9">
        <f t="shared" si="14"/>
        <v>0.06</v>
      </c>
      <c r="EK6" s="9">
        <f t="shared" si="14"/>
        <v>0.27</v>
      </c>
      <c r="EL6" s="9">
        <f t="shared" si="14"/>
        <v>0.22</v>
      </c>
      <c r="EM6" s="9">
        <f t="shared" si="14"/>
        <v>0.17</v>
      </c>
      <c r="EN6" s="9">
        <f t="shared" si="14"/>
        <v>0.27</v>
      </c>
      <c r="EO6" s="8" t="str">
        <f>IF(EO7="","",IF(EO7="-","【-】","【"&amp;SUBSTITUTE(TEXT(EO7,"#,##0.00"),"-","△")&amp;"】"))</f>
        <v>【0.15】</v>
      </c>
    </row>
    <row r="7" spans="1:148" s="10" customFormat="1" x14ac:dyDescent="0.15">
      <c r="A7" s="2"/>
      <c r="B7" s="11">
        <v>2024</v>
      </c>
      <c r="C7" s="11">
        <v>281000</v>
      </c>
      <c r="D7" s="11">
        <v>46</v>
      </c>
      <c r="E7" s="11">
        <v>17</v>
      </c>
      <c r="F7" s="11">
        <v>4</v>
      </c>
      <c r="G7" s="11">
        <v>0</v>
      </c>
      <c r="H7" s="11" t="s">
        <v>91</v>
      </c>
      <c r="I7" s="11" t="s">
        <v>92</v>
      </c>
      <c r="J7" s="11" t="s">
        <v>93</v>
      </c>
      <c r="K7" s="11" t="s">
        <v>94</v>
      </c>
      <c r="L7" s="11" t="s">
        <v>95</v>
      </c>
      <c r="M7" s="11" t="s">
        <v>96</v>
      </c>
      <c r="N7" s="12" t="s">
        <v>97</v>
      </c>
      <c r="O7" s="12">
        <v>62.87</v>
      </c>
      <c r="P7" s="12">
        <v>1.02</v>
      </c>
      <c r="Q7" s="12">
        <v>100</v>
      </c>
      <c r="R7" s="12">
        <v>1760</v>
      </c>
      <c r="S7" s="12">
        <v>1493543</v>
      </c>
      <c r="T7" s="12">
        <v>556.92999999999995</v>
      </c>
      <c r="U7" s="12">
        <v>2681.74</v>
      </c>
      <c r="V7" s="12">
        <v>15140</v>
      </c>
      <c r="W7" s="12">
        <v>1.39</v>
      </c>
      <c r="X7" s="12">
        <v>10892.09</v>
      </c>
      <c r="Y7" s="12">
        <v>67.239999999999995</v>
      </c>
      <c r="Z7" s="12">
        <v>69.81</v>
      </c>
      <c r="AA7" s="12">
        <v>71.16</v>
      </c>
      <c r="AB7" s="12">
        <v>72.900000000000006</v>
      </c>
      <c r="AC7" s="12">
        <v>74.53</v>
      </c>
      <c r="AD7" s="12">
        <v>102.7</v>
      </c>
      <c r="AE7" s="12">
        <v>104.11</v>
      </c>
      <c r="AF7" s="12">
        <v>101.98</v>
      </c>
      <c r="AG7" s="12">
        <v>102.68</v>
      </c>
      <c r="AH7" s="12">
        <v>103.79</v>
      </c>
      <c r="AI7" s="12">
        <v>105.07</v>
      </c>
      <c r="AJ7" s="12">
        <v>319.98</v>
      </c>
      <c r="AK7" s="12">
        <v>450.62</v>
      </c>
      <c r="AL7" s="12">
        <v>583.5</v>
      </c>
      <c r="AM7" s="12">
        <v>714.86</v>
      </c>
      <c r="AN7" s="12">
        <v>821.66</v>
      </c>
      <c r="AO7" s="12">
        <v>48.2</v>
      </c>
      <c r="AP7" s="12">
        <v>46.91</v>
      </c>
      <c r="AQ7" s="12">
        <v>52.27</v>
      </c>
      <c r="AR7" s="12">
        <v>58.68</v>
      </c>
      <c r="AS7" s="12">
        <v>53.87</v>
      </c>
      <c r="AT7" s="12">
        <v>63.54</v>
      </c>
      <c r="AU7" s="12" t="s">
        <v>97</v>
      </c>
      <c r="AV7" s="12" t="s">
        <v>97</v>
      </c>
      <c r="AW7" s="12" t="s">
        <v>97</v>
      </c>
      <c r="AX7" s="12" t="s">
        <v>97</v>
      </c>
      <c r="AY7" s="12" t="s">
        <v>97</v>
      </c>
      <c r="AZ7" s="12">
        <v>46.85</v>
      </c>
      <c r="BA7" s="12">
        <v>44.35</v>
      </c>
      <c r="BB7" s="12">
        <v>41.51</v>
      </c>
      <c r="BC7" s="12">
        <v>45.01</v>
      </c>
      <c r="BD7" s="12">
        <v>46.37</v>
      </c>
      <c r="BE7" s="12">
        <v>50.9</v>
      </c>
      <c r="BF7" s="12">
        <v>3370.02</v>
      </c>
      <c r="BG7" s="12">
        <v>2859.9</v>
      </c>
      <c r="BH7" s="12">
        <v>2430.2199999999998</v>
      </c>
      <c r="BI7" s="12">
        <v>2054.5300000000002</v>
      </c>
      <c r="BJ7" s="12">
        <v>1676.84</v>
      </c>
      <c r="BK7" s="12">
        <v>1268.6300000000001</v>
      </c>
      <c r="BL7" s="12">
        <v>1283.69</v>
      </c>
      <c r="BM7" s="12">
        <v>1160.22</v>
      </c>
      <c r="BN7" s="12">
        <v>1141.98</v>
      </c>
      <c r="BO7" s="12">
        <v>1062.58</v>
      </c>
      <c r="BP7" s="12">
        <v>1099.1500000000001</v>
      </c>
      <c r="BQ7" s="12">
        <v>54.38</v>
      </c>
      <c r="BR7" s="12">
        <v>49.69</v>
      </c>
      <c r="BS7" s="12">
        <v>49.47</v>
      </c>
      <c r="BT7" s="12">
        <v>52.8</v>
      </c>
      <c r="BU7" s="12">
        <v>56.18</v>
      </c>
      <c r="BV7" s="12">
        <v>82.88</v>
      </c>
      <c r="BW7" s="12">
        <v>82.53</v>
      </c>
      <c r="BX7" s="12">
        <v>81.81</v>
      </c>
      <c r="BY7" s="12">
        <v>82.27</v>
      </c>
      <c r="BZ7" s="12">
        <v>80.36</v>
      </c>
      <c r="CA7" s="12">
        <v>72.92</v>
      </c>
      <c r="CB7" s="12">
        <v>136.99</v>
      </c>
      <c r="CC7" s="12">
        <v>150</v>
      </c>
      <c r="CD7" s="12">
        <v>150</v>
      </c>
      <c r="CE7" s="12">
        <v>139.63999999999999</v>
      </c>
      <c r="CF7" s="12">
        <v>131.26</v>
      </c>
      <c r="CG7" s="12">
        <v>187.76</v>
      </c>
      <c r="CH7" s="12">
        <v>190.48</v>
      </c>
      <c r="CI7" s="12">
        <v>193.59</v>
      </c>
      <c r="CJ7" s="12">
        <v>194.42</v>
      </c>
      <c r="CK7" s="12">
        <v>201.33</v>
      </c>
      <c r="CL7" s="12">
        <v>225.78</v>
      </c>
      <c r="CM7" s="12" t="s">
        <v>97</v>
      </c>
      <c r="CN7" s="12" t="s">
        <v>97</v>
      </c>
      <c r="CO7" s="12" t="s">
        <v>97</v>
      </c>
      <c r="CP7" s="12" t="s">
        <v>97</v>
      </c>
      <c r="CQ7" s="12" t="s">
        <v>97</v>
      </c>
      <c r="CR7" s="12">
        <v>45.87</v>
      </c>
      <c r="CS7" s="12">
        <v>44.24</v>
      </c>
      <c r="CT7" s="12">
        <v>45.3</v>
      </c>
      <c r="CU7" s="12">
        <v>45.6</v>
      </c>
      <c r="CV7" s="12">
        <v>44.79</v>
      </c>
      <c r="CW7" s="12">
        <v>43.17</v>
      </c>
      <c r="CX7" s="12">
        <v>99.9</v>
      </c>
      <c r="CY7" s="12">
        <v>99.9</v>
      </c>
      <c r="CZ7" s="12">
        <v>99.9</v>
      </c>
      <c r="DA7" s="12">
        <v>99.9</v>
      </c>
      <c r="DB7" s="12">
        <v>99.91</v>
      </c>
      <c r="DC7" s="12">
        <v>87.65</v>
      </c>
      <c r="DD7" s="12">
        <v>88.15</v>
      </c>
      <c r="DE7" s="12">
        <v>88.37</v>
      </c>
      <c r="DF7" s="12">
        <v>88.66</v>
      </c>
      <c r="DG7" s="12">
        <v>88.68</v>
      </c>
      <c r="DH7" s="12">
        <v>86.31</v>
      </c>
      <c r="DI7" s="12">
        <v>62.51</v>
      </c>
      <c r="DJ7" s="12">
        <v>66.16</v>
      </c>
      <c r="DK7" s="12">
        <v>69.569999999999993</v>
      </c>
      <c r="DL7" s="12">
        <v>72.61</v>
      </c>
      <c r="DM7" s="12">
        <v>75.27</v>
      </c>
      <c r="DN7" s="12">
        <v>29.24</v>
      </c>
      <c r="DO7" s="12">
        <v>31.73</v>
      </c>
      <c r="DP7" s="12">
        <v>32.57</v>
      </c>
      <c r="DQ7" s="12">
        <v>33.159999999999997</v>
      </c>
      <c r="DR7" s="12">
        <v>34.590000000000003</v>
      </c>
      <c r="DS7" s="12">
        <v>30.82</v>
      </c>
      <c r="DT7" s="12">
        <v>0</v>
      </c>
      <c r="DU7" s="12">
        <v>0</v>
      </c>
      <c r="DV7" s="12">
        <v>0</v>
      </c>
      <c r="DW7" s="12">
        <v>0</v>
      </c>
      <c r="DX7" s="12">
        <v>0</v>
      </c>
      <c r="DY7" s="12">
        <v>0</v>
      </c>
      <c r="DZ7" s="12">
        <v>0</v>
      </c>
      <c r="EA7" s="12">
        <v>0.04</v>
      </c>
      <c r="EB7" s="12">
        <v>0.12</v>
      </c>
      <c r="EC7" s="12">
        <v>0.1</v>
      </c>
      <c r="ED7" s="12">
        <v>0.06</v>
      </c>
      <c r="EE7" s="12">
        <v>0</v>
      </c>
      <c r="EF7" s="12">
        <v>0</v>
      </c>
      <c r="EG7" s="12">
        <v>0</v>
      </c>
      <c r="EH7" s="12">
        <v>0</v>
      </c>
      <c r="EI7" s="12">
        <v>0</v>
      </c>
      <c r="EJ7" s="12">
        <v>0.06</v>
      </c>
      <c r="EK7" s="12">
        <v>0.27</v>
      </c>
      <c r="EL7" s="12">
        <v>0.22</v>
      </c>
      <c r="EM7" s="12">
        <v>0.17</v>
      </c>
      <c r="EN7" s="12">
        <v>0.27</v>
      </c>
      <c r="EO7" s="12">
        <v>0.15</v>
      </c>
    </row>
    <row r="8" spans="1:148" x14ac:dyDescent="0.15"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</row>
    <row r="9" spans="1:148" x14ac:dyDescent="0.15">
      <c r="A9" s="14"/>
      <c r="B9" s="14" t="s">
        <v>98</v>
      </c>
      <c r="C9" s="14" t="s">
        <v>99</v>
      </c>
      <c r="D9" s="14" t="s">
        <v>100</v>
      </c>
      <c r="E9" s="14" t="s">
        <v>101</v>
      </c>
      <c r="F9" s="14" t="s">
        <v>102</v>
      </c>
      <c r="R9" s="13"/>
      <c r="Y9" s="13"/>
      <c r="Z9" s="13"/>
      <c r="AA9" s="13"/>
      <c r="AB9" s="13"/>
      <c r="AC9" s="13"/>
      <c r="AD9" s="13"/>
      <c r="AE9" s="13"/>
      <c r="AF9" s="13"/>
      <c r="AG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D9" s="13"/>
      <c r="EE9" s="13"/>
      <c r="EF9" s="13"/>
      <c r="EG9" s="13"/>
      <c r="EH9" s="13"/>
      <c r="EI9" s="13"/>
      <c r="EJ9" s="13"/>
      <c r="EK9" s="13"/>
      <c r="EL9" s="13"/>
      <c r="EM9" s="13"/>
    </row>
    <row r="10" spans="1:148" x14ac:dyDescent="0.15">
      <c r="A10" s="14" t="s">
        <v>41</v>
      </c>
      <c r="B10" s="15">
        <f>DATEVALUE($B7-B11&amp;"/1/"&amp;B12)</f>
        <v>37257</v>
      </c>
      <c r="C10" s="15">
        <f t="shared" ref="C10:F10" si="15">DATEVALUE($B7-C11&amp;"/1/"&amp;C12)</f>
        <v>37622</v>
      </c>
      <c r="D10" s="15">
        <f t="shared" si="15"/>
        <v>37988</v>
      </c>
      <c r="E10" s="15">
        <f t="shared" si="15"/>
        <v>38355</v>
      </c>
      <c r="F10" s="15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103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104</v>
      </c>
    </row>
    <row r="13" spans="1:148" x14ac:dyDescent="0.15">
      <c r="B13" t="s">
        <v>105</v>
      </c>
      <c r="C13" t="s">
        <v>106</v>
      </c>
      <c r="D13" t="s">
        <v>105</v>
      </c>
      <c r="E13" t="s">
        <v>105</v>
      </c>
      <c r="F13" t="s">
        <v>107</v>
      </c>
      <c r="G13" t="s">
        <v>108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3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C4A26148-1FEC-43F1-97B4-A657EA97E605}"/>
</file>

<file path=customXml/itemProps2.xml><?xml version="1.0" encoding="utf-8"?>
<ds:datastoreItem xmlns:ds="http://schemas.openxmlformats.org/officeDocument/2006/customXml" ds:itemID="{EAC00792-5ED9-465C-BC11-8A7F89F0CBE2}"/>
</file>

<file path=customXml/itemProps3.xml><?xml version="1.0" encoding="utf-8"?>
<ds:datastoreItem xmlns:ds="http://schemas.openxmlformats.org/officeDocument/2006/customXml" ds:itemID="{7FFD258F-B2C1-4258-973C-9B1DA8568F59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2025-12-23T06:12:41Z</dcterms:created>
  <dcterms:modified xsi:type="dcterms:W3CDTF">2026-01-23T10:01:59Z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