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hansuipureline-my.sharepoint.com/personal/iyasu-yu_hansui_or_jp/Documents/R７年度経営管理係共有ワンドライブ/経営比較分析/"/>
    </mc:Choice>
  </mc:AlternateContent>
  <xr:revisionPtr revIDLastSave="19" documentId="11_E70066A7C08F36613D3E11434E7D8FFB64E592D4" xr6:coauthVersionLast="47" xr6:coauthVersionMax="47" xr10:uidLastSave="{34FC061F-FFC5-4CDC-AF4A-7CEAA8189652}"/>
  <workbookProtection workbookAlgorithmName="SHA-512" workbookHashValue="xQp9C0S/Uw9JP+xN/PZhNWNhYsu5jBClCNVFFV1FcKFMXe7a+hlBPFmj+9qETFMCPA2aLmsVe8hDCdrR21AdZQ==" workbookSaltValue="kEdZZEyxT/QnUdUr6P2jxw=="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H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<sst xmlns="http://schemas.openxmlformats.org/spreadsheetml/2006/main" count="231" uniqueCount="114">
  <si>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</si>
  <si>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</si>
  <si>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</si>
  <si>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</si>
  <si>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</si>
  <si>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</si>
  <si>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</si>
  <si>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</si>
  <si>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</si>
  <si>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</si>
  <si>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</si>
  <si>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</si>
  <si>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</si>
  <si>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</si>
  <si>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</si>
  <si>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</si>
  <si>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</si>
  <si>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</si>
  <si>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</si>
  <si>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</si>
  <si>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</si>
  <si>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</si>
  <si>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</si>
  <si>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</si>
  <si>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</si>
  <si>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</si>
  <si>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</si>
  <si>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</si>
  <si>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</si>
  <si>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</si>
  <si>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</si>
  <si>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</si>
  <si>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</si>
  <si>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</si>
  <si>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</si>
  <si>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</si>
  <si>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</si>
  <si>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</si>
  <si>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</si>
  <si>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</si>
  <si>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</si>
  <si>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</si>
  <si>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</si>
  <si>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</si>
  <si>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</si>
  <si>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</si>
  <si>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</si>
  <si>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</si>
  <si>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</si>
  <si>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</si>
  <si>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</si>
  <si>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</si>
  <si>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</si>
  <si>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</si>
  <si>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</si>
  <si>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</si>
  <si>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</si>
  <si>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</si>
  <si>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</si>
  <si>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</si>
  <si>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</si>
  <si>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</si>
  <si>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</si>
  <si>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</si>
  <si>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</si>
  <si>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</si>
  <si>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</si>
  <si>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</si>
  <si>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</si>
  <si>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</si>
  <si>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</si>
  <si>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</si>
  <si>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</si>
  <si>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</si>
  <si>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</si>
  <si>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</si>
  <si>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</si>
  <si>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</si>
  <si>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</si>
  <si>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</si>
  <si>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</si>
  <si>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</si>
  <si>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</si>
  <si>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</si>
  <si>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</si>
  <si>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</si>
  <si>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</si>
  <si>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</si>
  <si>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</si>
  <si>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</si>
  <si>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</si>
  <si>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</si>
  <si>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阪神水道企業団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</si>
  <si>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</si>
  <si>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</si>
  <si>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</si>
  <si>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</si>
  <si>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</si>
  <si>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</si>
  <si>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</si>
  <si>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</si>
  <si>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</si>
  <si>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</si>
  <si>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</si>
  <si>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</si>
  <si>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</si>
  <si>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</si>
  <si>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</si>
  <si>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</si>
  <si>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</si>
  <si>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</si>
  <si>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　経営状況についてはおおむね改善傾向にあるものの、人口減少等により水需要が低下する中で、施設の老朽化や、災害リスク対策等に係る財政需要への対応等が課題となっている。
　これらの課題に適切に対応し、今後も安全な水の安定供給を持続していくため、「経営戦略」に掲げる各種施策を推進していくこととしている。</t>
    <phoneticPr fontId="4"/>
  </si>
  <si>
    <t>　当企業団は、昭和11年の設立以降、発展を続ける構成市の水需要に対応し、安定供給を確保するため、拡張事業や水源開発事業などの大規模な投資を進めてきたが、それらの財源として、企業債や内部留保資金を活用し、長期に渡って投資を回収する方針の下、構成市の受水費負担の軽減、平準化に努めてきた。
　このような背景から、特に②累積欠損金比率が平均値を大きく上回っていたが、職員数の削減、高金利企業債の繰上償還等による費用削減、資産の有効活用等による収益確保策などの経営改善策に取り組んだ結果、令和4年度に累積欠損金を解消し、累積欠損金比率が0％となった。①経常収支比率については前年度同様平均値を上回り、⑥給水原価については平均値を下回り、⑤料金回収率については100%を超えている。なお、③流動比率については平均値よりは低いものの、前年度同様200％を上回っており、短期的な支払能力には問題はない。
　④企業債残高対給水収益比率については、企業債の繰上償還や新たな借入の抑制に努めた結果、平均値を下回ることができている。
　⑦施設利用率については、水需要の減少等により平均値を下回っているが、予備力を活用することにより構造物及び管路の更新を進めている。
　なお、⑧有収率が100％を上回っているのは、当企業団が責任水量制を採用しており、給水収益の基礎となる分賦基本水量（＝有収水量）が実績給水量を上回っているためである。</t>
  </si>
  <si>
    <t>　当企業団は、設立が昭和11年と古いこともあり、①有形固定資産減価償却率が平均より高くなっている。②管路経年化率は計画的に更新を進めることにより今年度も平均より低くなっている。
　③管路更新率については、当企業団の管路は口径が大きいものが多いため、更新工事の工期が複数年に渡ることや、更新工事に伴う断水の影響が大きいことから、指標値を一定にすることは困難であるが、施設整備計画を策定し、これに基づき計画的に更新を進めることにより、管路の強靭化に努めている。なお、令和６年度は０%となっているが、これは複数年度に渡る工事の完成を令和７年度以降に計画しているた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</si>
</sst>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0.41</c:v>
                </c:pt>
                <c:pt idx="1">
                  <c:v>0.08</c:v>
                </c:pt>
                <c:pt idx="2">
                  <c:v>0.84</c:v>
                </c:pt>
                <c:pt idx="3">
                  <c:v>0.39</c:v>
                </c:pt>
                <c:pt idx="4" formatCode="#,##0.00;&quot;△&quot;#,##0.00">
                  <c:v>0</c:v>
                </c:pt>
              </c:numCache>
            </c:numRef>
          </c:val>
          <c:extLst>
            <c:ext xmlns:c16="http://schemas.microsoft.com/office/drawing/2014/chart" uri="{C3380CC4-5D6E-409C-BE32-E72D297353CC}">
              <c16:uniqueId val="{00000000-7D90-4DA6-9D41-0BD9293EA38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0.32</c:v>
                </c:pt>
                <c:pt idx="1">
                  <c:v>0.28000000000000003</c:v>
                </c:pt>
                <c:pt idx="2">
                  <c:v>0.4</c:v>
                </c:pt>
                <c:pt idx="3">
                  <c:v>0.27</c:v>
                </c:pt>
                <c:pt idx="4">
                  <c:v>0.34</c:v>
                </c:pt>
              </c:numCache>
            </c:numRef>
          </c:val>
          <c:smooth val="0"/>
          <c:extLst>
            <c:ext xmlns:c16="http://schemas.microsoft.com/office/drawing/2014/chart" uri="{C3380CC4-5D6E-409C-BE32-E72D297353CC}">
              <c16:uniqueId val="{00000001-7D90-4DA6-9D41-0BD9293EA38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56.73</c:v>
                </c:pt>
                <c:pt idx="1">
                  <c:v>56.14</c:v>
                </c:pt>
                <c:pt idx="2">
                  <c:v>56.05</c:v>
                </c:pt>
                <c:pt idx="3">
                  <c:v>55.29</c:v>
                </c:pt>
                <c:pt idx="4">
                  <c:v>55.75</c:v>
                </c:pt>
              </c:numCache>
            </c:numRef>
          </c:val>
          <c:extLst>
            <c:ext xmlns:c16="http://schemas.microsoft.com/office/drawing/2014/chart" uri="{C3380CC4-5D6E-409C-BE32-E72D297353CC}">
              <c16:uniqueId val="{00000000-5C1E-45A1-A9A5-6C70C742FA4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62.22</c:v>
                </c:pt>
                <c:pt idx="2">
                  <c:v>61.45</c:v>
                </c:pt>
                <c:pt idx="3">
                  <c:v>61.63</c:v>
                </c:pt>
                <c:pt idx="4">
                  <c:v>61.54</c:v>
                </c:pt>
              </c:numCache>
            </c:numRef>
          </c:val>
          <c:smooth val="0"/>
          <c:extLst>
            <c:ext xmlns:c16="http://schemas.microsoft.com/office/drawing/2014/chart" uri="{C3380CC4-5D6E-409C-BE32-E72D297353CC}">
              <c16:uniqueId val="{00000001-5C1E-45A1-A9A5-6C70C742FA4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107.9</c:v>
                </c:pt>
                <c:pt idx="1">
                  <c:v>109.05</c:v>
                </c:pt>
                <c:pt idx="2">
                  <c:v>109.21</c:v>
                </c:pt>
                <c:pt idx="3">
                  <c:v>110.71</c:v>
                </c:pt>
                <c:pt idx="4">
                  <c:v>109.8</c:v>
                </c:pt>
              </c:numCache>
            </c:numRef>
          </c:val>
          <c:extLst>
            <c:ext xmlns:c16="http://schemas.microsoft.com/office/drawing/2014/chart" uri="{C3380CC4-5D6E-409C-BE32-E72D297353CC}">
              <c16:uniqueId val="{00000000-959C-4B1E-B8A6-973BF399200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100.16</c:v>
                </c:pt>
                <c:pt idx="1">
                  <c:v>100.28</c:v>
                </c:pt>
                <c:pt idx="2">
                  <c:v>100.29</c:v>
                </c:pt>
                <c:pt idx="3">
                  <c:v>100.36</c:v>
                </c:pt>
                <c:pt idx="4">
                  <c:v>100.31</c:v>
                </c:pt>
              </c:numCache>
            </c:numRef>
          </c:val>
          <c:smooth val="0"/>
          <c:extLst>
            <c:ext xmlns:c16="http://schemas.microsoft.com/office/drawing/2014/chart" uri="{C3380CC4-5D6E-409C-BE32-E72D297353CC}">
              <c16:uniqueId val="{00000001-959C-4B1E-B8A6-973BF399200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118.34</c:v>
                </c:pt>
                <c:pt idx="1">
                  <c:v>119.08</c:v>
                </c:pt>
                <c:pt idx="2">
                  <c:v>113.22</c:v>
                </c:pt>
                <c:pt idx="3">
                  <c:v>113.46</c:v>
                </c:pt>
                <c:pt idx="4">
                  <c:v>115.43</c:v>
                </c:pt>
              </c:numCache>
            </c:numRef>
          </c:val>
          <c:extLst>
            <c:ext xmlns:c16="http://schemas.microsoft.com/office/drawing/2014/chart" uri="{C3380CC4-5D6E-409C-BE32-E72D297353CC}">
              <c16:uniqueId val="{00000000-033C-4AAF-BF50-337BFAA534D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111.13</c:v>
                </c:pt>
                <c:pt idx="1">
                  <c:v>112.49</c:v>
                </c:pt>
                <c:pt idx="2">
                  <c:v>107.33</c:v>
                </c:pt>
                <c:pt idx="3">
                  <c:v>108.93</c:v>
                </c:pt>
                <c:pt idx="4">
                  <c:v>107.62</c:v>
                </c:pt>
              </c:numCache>
            </c:numRef>
          </c:val>
          <c:smooth val="0"/>
          <c:extLst>
            <c:ext xmlns:c16="http://schemas.microsoft.com/office/drawing/2014/chart" uri="{C3380CC4-5D6E-409C-BE32-E72D297353CC}">
              <c16:uniqueId val="{00000001-033C-4AAF-BF50-337BFAA534D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60.17</c:v>
                </c:pt>
                <c:pt idx="1">
                  <c:v>60.85</c:v>
                </c:pt>
                <c:pt idx="2">
                  <c:v>61.71</c:v>
                </c:pt>
                <c:pt idx="3">
                  <c:v>62.21</c:v>
                </c:pt>
                <c:pt idx="4">
                  <c:v>63.24</c:v>
                </c:pt>
              </c:numCache>
            </c:numRef>
          </c:val>
          <c:extLst>
            <c:ext xmlns:c16="http://schemas.microsoft.com/office/drawing/2014/chart" uri="{C3380CC4-5D6E-409C-BE32-E72D297353CC}">
              <c16:uniqueId val="{00000000-A325-4AF8-A751-064F52C1D17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57.5</c:v>
                </c:pt>
                <c:pt idx="1">
                  <c:v>58.52</c:v>
                </c:pt>
                <c:pt idx="2">
                  <c:v>59.51</c:v>
                </c:pt>
                <c:pt idx="3">
                  <c:v>60.24</c:v>
                </c:pt>
                <c:pt idx="4">
                  <c:v>60.8</c:v>
                </c:pt>
              </c:numCache>
            </c:numRef>
          </c:val>
          <c:smooth val="0"/>
          <c:extLst>
            <c:ext xmlns:c16="http://schemas.microsoft.com/office/drawing/2014/chart" uri="{C3380CC4-5D6E-409C-BE32-E72D297353CC}">
              <c16:uniqueId val="{00000001-A325-4AF8-A751-064F52C1D17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28.01</c:v>
                </c:pt>
                <c:pt idx="1">
                  <c:v>28.36</c:v>
                </c:pt>
                <c:pt idx="2">
                  <c:v>27.92</c:v>
                </c:pt>
                <c:pt idx="3">
                  <c:v>27.93</c:v>
                </c:pt>
                <c:pt idx="4">
                  <c:v>29.16</c:v>
                </c:pt>
              </c:numCache>
            </c:numRef>
          </c:val>
          <c:extLst>
            <c:ext xmlns:c16="http://schemas.microsoft.com/office/drawing/2014/chart" uri="{C3380CC4-5D6E-409C-BE32-E72D297353CC}">
              <c16:uniqueId val="{00000000-C96A-4294-B2A5-A3F6752BA90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30.3</c:v>
                </c:pt>
                <c:pt idx="1">
                  <c:v>31.74</c:v>
                </c:pt>
                <c:pt idx="2">
                  <c:v>32.380000000000003</c:v>
                </c:pt>
                <c:pt idx="3">
                  <c:v>34.479999999999997</c:v>
                </c:pt>
                <c:pt idx="4">
                  <c:v>38.24</c:v>
                </c:pt>
              </c:numCache>
            </c:numRef>
          </c:val>
          <c:smooth val="0"/>
          <c:extLst>
            <c:ext xmlns:c16="http://schemas.microsoft.com/office/drawing/2014/chart" uri="{C3380CC4-5D6E-409C-BE32-E72D297353CC}">
              <c16:uniqueId val="{00000001-C96A-4294-B2A5-A3F6752BA90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23.84</c:v>
                </c:pt>
                <c:pt idx="1">
                  <c:v>6.82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73BA-4514-8D3B-394F9E7ABC8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12.29</c:v>
                </c:pt>
                <c:pt idx="1">
                  <c:v>8.77</c:v>
                </c:pt>
                <c:pt idx="2">
                  <c:v>8.81</c:v>
                </c:pt>
                <c:pt idx="3">
                  <c:v>8.48</c:v>
                </c:pt>
                <c:pt idx="4">
                  <c:v>11</c:v>
                </c:pt>
              </c:numCache>
            </c:numRef>
          </c:val>
          <c:smooth val="0"/>
          <c:extLst>
            <c:ext xmlns:c16="http://schemas.microsoft.com/office/drawing/2014/chart" uri="{C3380CC4-5D6E-409C-BE32-E72D297353CC}">
              <c16:uniqueId val="{00000001-73BA-4514-8D3B-394F9E7ABC8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167.08</c:v>
                </c:pt>
                <c:pt idx="1">
                  <c:v>203.42</c:v>
                </c:pt>
                <c:pt idx="2">
                  <c:v>214.58</c:v>
                </c:pt>
                <c:pt idx="3">
                  <c:v>248.04</c:v>
                </c:pt>
                <c:pt idx="4">
                  <c:v>205.6</c:v>
                </c:pt>
              </c:numCache>
            </c:numRef>
          </c:val>
          <c:extLst>
            <c:ext xmlns:c16="http://schemas.microsoft.com/office/drawing/2014/chart" uri="{C3380CC4-5D6E-409C-BE32-E72D297353CC}">
              <c16:uniqueId val="{00000000-DB92-4077-B31A-B11602F95E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284.45</c:v>
                </c:pt>
                <c:pt idx="1">
                  <c:v>309.23</c:v>
                </c:pt>
                <c:pt idx="2">
                  <c:v>313.43</c:v>
                </c:pt>
                <c:pt idx="3">
                  <c:v>303.10000000000002</c:v>
                </c:pt>
                <c:pt idx="4">
                  <c:v>318.89999999999998</c:v>
                </c:pt>
              </c:numCache>
            </c:numRef>
          </c:val>
          <c:smooth val="0"/>
          <c:extLst>
            <c:ext xmlns:c16="http://schemas.microsoft.com/office/drawing/2014/chart" uri="{C3380CC4-5D6E-409C-BE32-E72D297353CC}">
              <c16:uniqueId val="{00000001-DB92-4077-B31A-B11602F95E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219.14</c:v>
                </c:pt>
                <c:pt idx="1">
                  <c:v>196.71</c:v>
                </c:pt>
                <c:pt idx="2">
                  <c:v>174.42</c:v>
                </c:pt>
                <c:pt idx="3">
                  <c:v>157.88</c:v>
                </c:pt>
                <c:pt idx="4">
                  <c:v>152.46</c:v>
                </c:pt>
              </c:numCache>
            </c:numRef>
          </c:val>
          <c:extLst>
            <c:ext xmlns:c16="http://schemas.microsoft.com/office/drawing/2014/chart" uri="{C3380CC4-5D6E-409C-BE32-E72D297353CC}">
              <c16:uniqueId val="{00000000-B30B-4AB0-B508-0FF4A2D183D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260.95999999999998</c:v>
                </c:pt>
                <c:pt idx="1">
                  <c:v>240.07</c:v>
                </c:pt>
                <c:pt idx="2">
                  <c:v>224.81</c:v>
                </c:pt>
                <c:pt idx="3">
                  <c:v>210.83</c:v>
                </c:pt>
                <c:pt idx="4">
                  <c:v>204.34</c:v>
                </c:pt>
              </c:numCache>
            </c:numRef>
          </c:val>
          <c:smooth val="0"/>
          <c:extLst>
            <c:ext xmlns:c16="http://schemas.microsoft.com/office/drawing/2014/chart" uri="{C3380CC4-5D6E-409C-BE32-E72D297353CC}">
              <c16:uniqueId val="{00000001-B30B-4AB0-B508-0FF4A2D183D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118.31</c:v>
                </c:pt>
                <c:pt idx="1">
                  <c:v>119.11</c:v>
                </c:pt>
                <c:pt idx="2">
                  <c:v>112.9</c:v>
                </c:pt>
                <c:pt idx="3">
                  <c:v>113.22</c:v>
                </c:pt>
                <c:pt idx="4">
                  <c:v>115.14</c:v>
                </c:pt>
              </c:numCache>
            </c:numRef>
          </c:val>
          <c:extLst>
            <c:ext xmlns:c16="http://schemas.microsoft.com/office/drawing/2014/chart" uri="{C3380CC4-5D6E-409C-BE32-E72D297353CC}">
              <c16:uniqueId val="{00000000-0D27-45A1-A8C8-DCB243BDC19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110.77</c:v>
                </c:pt>
                <c:pt idx="1">
                  <c:v>112.35</c:v>
                </c:pt>
                <c:pt idx="2">
                  <c:v>106.47</c:v>
                </c:pt>
                <c:pt idx="3">
                  <c:v>107.7</c:v>
                </c:pt>
                <c:pt idx="4">
                  <c:v>106.29</c:v>
                </c:pt>
              </c:numCache>
            </c:numRef>
          </c:val>
          <c:smooth val="0"/>
          <c:extLst>
            <c:ext xmlns:c16="http://schemas.microsoft.com/office/drawing/2014/chart" uri="{C3380CC4-5D6E-409C-BE32-E72D297353CC}">
              <c16:uniqueId val="{00000001-0D27-45A1-A8C8-DCB243BDC19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50.82</c:v>
                </c:pt>
                <c:pt idx="1">
                  <c:v>50.38</c:v>
                </c:pt>
                <c:pt idx="2">
                  <c:v>53.36</c:v>
                </c:pt>
                <c:pt idx="3">
                  <c:v>52.91</c:v>
                </c:pt>
                <c:pt idx="4">
                  <c:v>53.91</c:v>
                </c:pt>
              </c:numCache>
            </c:numRef>
          </c:val>
          <c:extLst>
            <c:ext xmlns:c16="http://schemas.microsoft.com/office/drawing/2014/chart" uri="{C3380CC4-5D6E-409C-BE32-E72D297353CC}">
              <c16:uniqueId val="{00000000-B568-409D-9AAA-BBA364FC210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73.180000000000007</c:v>
                </c:pt>
                <c:pt idx="1">
                  <c:v>73.05</c:v>
                </c:pt>
                <c:pt idx="2">
                  <c:v>77.53</c:v>
                </c:pt>
                <c:pt idx="3">
                  <c:v>76.25</c:v>
                </c:pt>
                <c:pt idx="4">
                  <c:v>77.75</c:v>
                </c:pt>
              </c:numCache>
            </c:numRef>
          </c:val>
          <c:smooth val="0"/>
          <c:extLst>
            <c:ext xmlns:c16="http://schemas.microsoft.com/office/drawing/2014/chart" uri="{C3380CC4-5D6E-409C-BE32-E72D297353CC}">
              <c16:uniqueId val="{00000001-B568-409D-9AAA-BBA364FC210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【107.62】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【318.90】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【38.24】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7" zoomScale="85" zoomScaleNormal="85" workbookViewId="0">
      <selection activeCell="BL64" sqref="BL64:BZ65"/>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兵庫県　阪神水道企業団</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用水供給事業</v>
      </c>
      <c r="Q8" s="43"/>
      <c r="R8" s="43"/>
      <c r="S8" s="43"/>
      <c r="T8" s="43"/>
      <c r="U8" s="43"/>
      <c r="V8" s="43"/>
      <c r="W8" s="43" t="str">
        <f>データ!$L$6</f>
        <v>B</v>
      </c>
      <c r="X8" s="43"/>
      <c r="Y8" s="43"/>
      <c r="Z8" s="43"/>
      <c r="AA8" s="43"/>
      <c r="AB8" s="43"/>
      <c r="AC8" s="43"/>
      <c r="AD8" s="43" t="str">
        <f>データ!$M$6</f>
        <v>その他</v>
      </c>
      <c r="AE8" s="43"/>
      <c r="AF8" s="43"/>
      <c r="AG8" s="43"/>
      <c r="AH8" s="43"/>
      <c r="AI8" s="43"/>
      <c r="AJ8" s="43"/>
      <c r="AK8" s="2"/>
      <c r="AL8" s="44" t="str">
        <f>データ!$R$6</f>
        <v>-</v>
      </c>
      <c r="AM8" s="44"/>
      <c r="AN8" s="44"/>
      <c r="AO8" s="44"/>
      <c r="AP8" s="44"/>
      <c r="AQ8" s="44"/>
      <c r="AR8" s="44"/>
      <c r="AS8" s="44"/>
      <c r="AT8" s="45" t="str">
        <f>データ!$S$6</f>
        <v>-</v>
      </c>
      <c r="AU8" s="46"/>
      <c r="AV8" s="46"/>
      <c r="AW8" s="46"/>
      <c r="AX8" s="46"/>
      <c r="AY8" s="46"/>
      <c r="AZ8" s="46"/>
      <c r="BA8" s="46"/>
      <c r="BB8" s="47" t="str">
        <f>データ!$T$6</f>
        <v>-</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75.760000000000005</v>
      </c>
      <c r="J10" s="46"/>
      <c r="K10" s="46"/>
      <c r="L10" s="46"/>
      <c r="M10" s="46"/>
      <c r="N10" s="46"/>
      <c r="O10" s="80"/>
      <c r="P10" s="47">
        <f>データ!$P$6</f>
        <v>99.92</v>
      </c>
      <c r="Q10" s="47"/>
      <c r="R10" s="47"/>
      <c r="S10" s="47"/>
      <c r="T10" s="47"/>
      <c r="U10" s="47"/>
      <c r="V10" s="47"/>
      <c r="W10" s="44">
        <f>データ!$Q$6</f>
        <v>0</v>
      </c>
      <c r="X10" s="44"/>
      <c r="Y10" s="44"/>
      <c r="Z10" s="44"/>
      <c r="AA10" s="44"/>
      <c r="AB10" s="44"/>
      <c r="AC10" s="44"/>
      <c r="AD10" s="2"/>
      <c r="AE10" s="2"/>
      <c r="AF10" s="2"/>
      <c r="AG10" s="2"/>
      <c r="AH10" s="2"/>
      <c r="AI10" s="2"/>
      <c r="AJ10" s="2"/>
      <c r="AK10" s="2"/>
      <c r="AL10" s="44">
        <f>データ!$U$6</f>
        <v>2741439</v>
      </c>
      <c r="AM10" s="44"/>
      <c r="AN10" s="44"/>
      <c r="AO10" s="44"/>
      <c r="AP10" s="44"/>
      <c r="AQ10" s="44"/>
      <c r="AR10" s="44"/>
      <c r="AS10" s="44"/>
      <c r="AT10" s="45">
        <f>データ!$V$6</f>
        <v>467.14</v>
      </c>
      <c r="AU10" s="46"/>
      <c r="AV10" s="46"/>
      <c r="AW10" s="46"/>
      <c r="AX10" s="46"/>
      <c r="AY10" s="46"/>
      <c r="AZ10" s="46"/>
      <c r="BA10" s="46"/>
      <c r="BB10" s="47">
        <f>データ!$W$6</f>
        <v>5868.56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112</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4" t="s">
        <v>113</v>
      </c>
      <c r="BM47" s="85"/>
      <c r="BN47" s="85"/>
      <c r="BO47" s="85"/>
      <c r="BP47" s="85"/>
      <c r="BQ47" s="85"/>
      <c r="BR47" s="85"/>
      <c r="BS47" s="85"/>
      <c r="BT47" s="85"/>
      <c r="BU47" s="85"/>
      <c r="BV47" s="85"/>
      <c r="BW47" s="85"/>
      <c r="BX47" s="85"/>
      <c r="BY47" s="85"/>
      <c r="BZ47" s="8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4"/>
      <c r="BM48" s="85"/>
      <c r="BN48" s="85"/>
      <c r="BO48" s="85"/>
      <c r="BP48" s="85"/>
      <c r="BQ48" s="85"/>
      <c r="BR48" s="85"/>
      <c r="BS48" s="85"/>
      <c r="BT48" s="85"/>
      <c r="BU48" s="85"/>
      <c r="BV48" s="85"/>
      <c r="BW48" s="85"/>
      <c r="BX48" s="85"/>
      <c r="BY48" s="85"/>
      <c r="BZ48" s="8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4"/>
      <c r="BM49" s="85"/>
      <c r="BN49" s="85"/>
      <c r="BO49" s="85"/>
      <c r="BP49" s="85"/>
      <c r="BQ49" s="85"/>
      <c r="BR49" s="85"/>
      <c r="BS49" s="85"/>
      <c r="BT49" s="85"/>
      <c r="BU49" s="85"/>
      <c r="BV49" s="85"/>
      <c r="BW49" s="85"/>
      <c r="BX49" s="85"/>
      <c r="BY49" s="85"/>
      <c r="BZ49" s="8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4"/>
      <c r="BM50" s="85"/>
      <c r="BN50" s="85"/>
      <c r="BO50" s="85"/>
      <c r="BP50" s="85"/>
      <c r="BQ50" s="85"/>
      <c r="BR50" s="85"/>
      <c r="BS50" s="85"/>
      <c r="BT50" s="85"/>
      <c r="BU50" s="85"/>
      <c r="BV50" s="85"/>
      <c r="BW50" s="85"/>
      <c r="BX50" s="85"/>
      <c r="BY50" s="85"/>
      <c r="BZ50" s="8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4"/>
      <c r="BM51" s="85"/>
      <c r="BN51" s="85"/>
      <c r="BO51" s="85"/>
      <c r="BP51" s="85"/>
      <c r="BQ51" s="85"/>
      <c r="BR51" s="85"/>
      <c r="BS51" s="85"/>
      <c r="BT51" s="85"/>
      <c r="BU51" s="85"/>
      <c r="BV51" s="85"/>
      <c r="BW51" s="85"/>
      <c r="BX51" s="85"/>
      <c r="BY51" s="85"/>
      <c r="BZ51" s="8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4"/>
      <c r="BM52" s="85"/>
      <c r="BN52" s="85"/>
      <c r="BO52" s="85"/>
      <c r="BP52" s="85"/>
      <c r="BQ52" s="85"/>
      <c r="BR52" s="85"/>
      <c r="BS52" s="85"/>
      <c r="BT52" s="85"/>
      <c r="BU52" s="85"/>
      <c r="BV52" s="85"/>
      <c r="BW52" s="85"/>
      <c r="BX52" s="85"/>
      <c r="BY52" s="85"/>
      <c r="BZ52" s="8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4"/>
      <c r="BM53" s="85"/>
      <c r="BN53" s="85"/>
      <c r="BO53" s="85"/>
      <c r="BP53" s="85"/>
      <c r="BQ53" s="85"/>
      <c r="BR53" s="85"/>
      <c r="BS53" s="85"/>
      <c r="BT53" s="85"/>
      <c r="BU53" s="85"/>
      <c r="BV53" s="85"/>
      <c r="BW53" s="85"/>
      <c r="BX53" s="85"/>
      <c r="BY53" s="85"/>
      <c r="BZ53" s="8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4"/>
      <c r="BM54" s="85"/>
      <c r="BN54" s="85"/>
      <c r="BO54" s="85"/>
      <c r="BP54" s="85"/>
      <c r="BQ54" s="85"/>
      <c r="BR54" s="85"/>
      <c r="BS54" s="85"/>
      <c r="BT54" s="85"/>
      <c r="BU54" s="85"/>
      <c r="BV54" s="85"/>
      <c r="BW54" s="85"/>
      <c r="BX54" s="85"/>
      <c r="BY54" s="85"/>
      <c r="BZ54" s="8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4"/>
      <c r="BM55" s="85"/>
      <c r="BN55" s="85"/>
      <c r="BO55" s="85"/>
      <c r="BP55" s="85"/>
      <c r="BQ55" s="85"/>
      <c r="BR55" s="85"/>
      <c r="BS55" s="85"/>
      <c r="BT55" s="85"/>
      <c r="BU55" s="85"/>
      <c r="BV55" s="85"/>
      <c r="BW55" s="85"/>
      <c r="BX55" s="85"/>
      <c r="BY55" s="85"/>
      <c r="BZ55" s="8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4"/>
      <c r="BM56" s="85"/>
      <c r="BN56" s="85"/>
      <c r="BO56" s="85"/>
      <c r="BP56" s="85"/>
      <c r="BQ56" s="85"/>
      <c r="BR56" s="85"/>
      <c r="BS56" s="85"/>
      <c r="BT56" s="85"/>
      <c r="BU56" s="85"/>
      <c r="BV56" s="85"/>
      <c r="BW56" s="85"/>
      <c r="BX56" s="85"/>
      <c r="BY56" s="85"/>
      <c r="BZ56" s="8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4"/>
      <c r="BM57" s="85"/>
      <c r="BN57" s="85"/>
      <c r="BO57" s="85"/>
      <c r="BP57" s="85"/>
      <c r="BQ57" s="85"/>
      <c r="BR57" s="85"/>
      <c r="BS57" s="85"/>
      <c r="BT57" s="85"/>
      <c r="BU57" s="85"/>
      <c r="BV57" s="85"/>
      <c r="BW57" s="85"/>
      <c r="BX57" s="85"/>
      <c r="BY57" s="85"/>
      <c r="BZ57" s="8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4"/>
      <c r="BM58" s="85"/>
      <c r="BN58" s="85"/>
      <c r="BO58" s="85"/>
      <c r="BP58" s="85"/>
      <c r="BQ58" s="85"/>
      <c r="BR58" s="85"/>
      <c r="BS58" s="85"/>
      <c r="BT58" s="85"/>
      <c r="BU58" s="85"/>
      <c r="BV58" s="85"/>
      <c r="BW58" s="85"/>
      <c r="BX58" s="85"/>
      <c r="BY58" s="85"/>
      <c r="BZ58" s="8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4"/>
      <c r="BM59" s="85"/>
      <c r="BN59" s="85"/>
      <c r="BO59" s="85"/>
      <c r="BP59" s="85"/>
      <c r="BQ59" s="85"/>
      <c r="BR59" s="85"/>
      <c r="BS59" s="85"/>
      <c r="BT59" s="85"/>
      <c r="BU59" s="85"/>
      <c r="BV59" s="85"/>
      <c r="BW59" s="85"/>
      <c r="BX59" s="85"/>
      <c r="BY59" s="85"/>
      <c r="BZ59" s="86"/>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4"/>
      <c r="BM60" s="85"/>
      <c r="BN60" s="85"/>
      <c r="BO60" s="85"/>
      <c r="BP60" s="85"/>
      <c r="BQ60" s="85"/>
      <c r="BR60" s="85"/>
      <c r="BS60" s="85"/>
      <c r="BT60" s="85"/>
      <c r="BU60" s="85"/>
      <c r="BV60" s="85"/>
      <c r="BW60" s="85"/>
      <c r="BX60" s="85"/>
      <c r="BY60" s="85"/>
      <c r="BZ60" s="86"/>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4"/>
      <c r="BM61" s="85"/>
      <c r="BN61" s="85"/>
      <c r="BO61" s="85"/>
      <c r="BP61" s="85"/>
      <c r="BQ61" s="85"/>
      <c r="BR61" s="85"/>
      <c r="BS61" s="85"/>
      <c r="BT61" s="85"/>
      <c r="BU61" s="85"/>
      <c r="BV61" s="85"/>
      <c r="BW61" s="85"/>
      <c r="BX61" s="85"/>
      <c r="BY61" s="85"/>
      <c r="BZ61" s="8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4"/>
      <c r="BM62" s="85"/>
      <c r="BN62" s="85"/>
      <c r="BO62" s="85"/>
      <c r="BP62" s="85"/>
      <c r="BQ62" s="85"/>
      <c r="BR62" s="85"/>
      <c r="BS62" s="85"/>
      <c r="BT62" s="85"/>
      <c r="BU62" s="85"/>
      <c r="BV62" s="85"/>
      <c r="BW62" s="85"/>
      <c r="BX62" s="85"/>
      <c r="BY62" s="85"/>
      <c r="BZ62" s="8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4"/>
      <c r="BM63" s="85"/>
      <c r="BN63" s="85"/>
      <c r="BO63" s="85"/>
      <c r="BP63" s="85"/>
      <c r="BQ63" s="85"/>
      <c r="BR63" s="85"/>
      <c r="BS63" s="85"/>
      <c r="BT63" s="85"/>
      <c r="BU63" s="85"/>
      <c r="BV63" s="85"/>
      <c r="BW63" s="85"/>
      <c r="BX63" s="85"/>
      <c r="BY63" s="85"/>
      <c r="BZ63" s="8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【107.62】</v>
      </c>
      <c r="F85" s="13" t="str">
        <f>データ!AS6</f>
        <v>【11.00】</v>
      </c>
      <c r="G85" s="13" t="str">
        <f>データ!BD6</f>
        <v>【318.90】</v>
      </c>
      <c r="H85" s="13" t="str">
        <f>データ!BO6</f>
        <v>【204.34】</v>
      </c>
      <c r="I85" s="13" t="str">
        <f>データ!BZ6</f>
        <v>【106.29】</v>
      </c>
      <c r="J85" s="13" t="str">
        <f>データ!CK6</f>
        <v>【77.75】</v>
      </c>
      <c r="K85" s="13" t="str">
        <f>データ!CV6</f>
        <v>【61.54】</v>
      </c>
      <c r="L85" s="13" t="str">
        <f>データ!DG6</f>
        <v>【100.31】</v>
      </c>
      <c r="M85" s="13" t="str">
        <f>データ!DR6</f>
        <v>【60.80】</v>
      </c>
      <c r="N85" s="13" t="str">
        <f>データ!EC6</f>
        <v>【38.24】</v>
      </c>
      <c r="O85" s="13" t="str">
        <f>データ!EN6</f>
        <v>【0.34】</v>
      </c>
    </row>
  </sheetData>
  <sheetProtection algorithmName="SHA-512" hashValue="cTLLQQc2mVoBtIgBmACgO6ozd57ur1pIK81Z6wg4o7JDqvpxEKHgIfTz6IByDx+N6cQ8VfVP7FuB8H20g00vQQ==" saltValue="K/5Q7ZjxBWGvItlwxh/ZHQ=="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27</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15" t="s">
        <v>52</v>
      </c>
      <c r="B4" s="17"/>
      <c r="C4" s="17"/>
      <c r="D4" s="17"/>
      <c r="E4" s="17"/>
      <c r="F4" s="17"/>
      <c r="G4" s="17"/>
      <c r="H4" s="91"/>
      <c r="I4" s="92"/>
      <c r="J4" s="92"/>
      <c r="K4" s="92"/>
      <c r="L4" s="92"/>
      <c r="M4" s="92"/>
      <c r="N4" s="92"/>
      <c r="O4" s="92"/>
      <c r="P4" s="92"/>
      <c r="Q4" s="92"/>
      <c r="R4" s="92"/>
      <c r="S4" s="92"/>
      <c r="T4" s="92"/>
      <c r="U4" s="92"/>
      <c r="V4" s="92"/>
      <c r="W4" s="93"/>
      <c r="X4" s="87" t="s">
        <v>53</v>
      </c>
      <c r="Y4" s="87"/>
      <c r="Z4" s="87"/>
      <c r="AA4" s="87"/>
      <c r="AB4" s="87"/>
      <c r="AC4" s="87"/>
      <c r="AD4" s="87"/>
      <c r="AE4" s="87"/>
      <c r="AF4" s="87"/>
      <c r="AG4" s="87"/>
      <c r="AH4" s="87"/>
      <c r="AI4" s="87" t="s">
        <v>54</v>
      </c>
      <c r="AJ4" s="87"/>
      <c r="AK4" s="87"/>
      <c r="AL4" s="87"/>
      <c r="AM4" s="87"/>
      <c r="AN4" s="87"/>
      <c r="AO4" s="87"/>
      <c r="AP4" s="87"/>
      <c r="AQ4" s="87"/>
      <c r="AR4" s="87"/>
      <c r="AS4" s="87"/>
      <c r="AT4" s="87" t="s">
        <v>55</v>
      </c>
      <c r="AU4" s="87"/>
      <c r="AV4" s="87"/>
      <c r="AW4" s="87"/>
      <c r="AX4" s="87"/>
      <c r="AY4" s="87"/>
      <c r="AZ4" s="87"/>
      <c r="BA4" s="87"/>
      <c r="BB4" s="87"/>
      <c r="BC4" s="87"/>
      <c r="BD4" s="87"/>
      <c r="BE4" s="87" t="s">
        <v>56</v>
      </c>
      <c r="BF4" s="87"/>
      <c r="BG4" s="87"/>
      <c r="BH4" s="87"/>
      <c r="BI4" s="87"/>
      <c r="BJ4" s="87"/>
      <c r="BK4" s="87"/>
      <c r="BL4" s="87"/>
      <c r="BM4" s="87"/>
      <c r="BN4" s="87"/>
      <c r="BO4" s="87"/>
      <c r="BP4" s="87" t="s">
        <v>57</v>
      </c>
      <c r="BQ4" s="87"/>
      <c r="BR4" s="87"/>
      <c r="BS4" s="87"/>
      <c r="BT4" s="87"/>
      <c r="BU4" s="87"/>
      <c r="BV4" s="87"/>
      <c r="BW4" s="87"/>
      <c r="BX4" s="87"/>
      <c r="BY4" s="87"/>
      <c r="BZ4" s="87"/>
      <c r="CA4" s="87" t="s">
        <v>58</v>
      </c>
      <c r="CB4" s="87"/>
      <c r="CC4" s="87"/>
      <c r="CD4" s="87"/>
      <c r="CE4" s="87"/>
      <c r="CF4" s="87"/>
      <c r="CG4" s="87"/>
      <c r="CH4" s="87"/>
      <c r="CI4" s="87"/>
      <c r="CJ4" s="87"/>
      <c r="CK4" s="87"/>
      <c r="CL4" s="87" t="s">
        <v>59</v>
      </c>
      <c r="CM4" s="87"/>
      <c r="CN4" s="87"/>
      <c r="CO4" s="87"/>
      <c r="CP4" s="87"/>
      <c r="CQ4" s="87"/>
      <c r="CR4" s="87"/>
      <c r="CS4" s="87"/>
      <c r="CT4" s="87"/>
      <c r="CU4" s="87"/>
      <c r="CV4" s="87"/>
      <c r="CW4" s="87" t="s">
        <v>60</v>
      </c>
      <c r="CX4" s="87"/>
      <c r="CY4" s="87"/>
      <c r="CZ4" s="87"/>
      <c r="DA4" s="87"/>
      <c r="DB4" s="87"/>
      <c r="DC4" s="87"/>
      <c r="DD4" s="87"/>
      <c r="DE4" s="87"/>
      <c r="DF4" s="87"/>
      <c r="DG4" s="87"/>
      <c r="DH4" s="87" t="s">
        <v>61</v>
      </c>
      <c r="DI4" s="87"/>
      <c r="DJ4" s="87"/>
      <c r="DK4" s="87"/>
      <c r="DL4" s="87"/>
      <c r="DM4" s="87"/>
      <c r="DN4" s="87"/>
      <c r="DO4" s="87"/>
      <c r="DP4" s="87"/>
      <c r="DQ4" s="87"/>
      <c r="DR4" s="87"/>
      <c r="DS4" s="87" t="s">
        <v>62</v>
      </c>
      <c r="DT4" s="87"/>
      <c r="DU4" s="87"/>
      <c r="DV4" s="87"/>
      <c r="DW4" s="87"/>
      <c r="DX4" s="87"/>
      <c r="DY4" s="87"/>
      <c r="DZ4" s="87"/>
      <c r="EA4" s="87"/>
      <c r="EB4" s="87"/>
      <c r="EC4" s="87"/>
      <c r="ED4" s="87" t="s">
        <v>63</v>
      </c>
      <c r="EE4" s="87"/>
      <c r="EF4" s="87"/>
      <c r="EG4" s="87"/>
      <c r="EH4" s="87"/>
      <c r="EI4" s="87"/>
      <c r="EJ4" s="87"/>
      <c r="EK4" s="87"/>
      <c r="EL4" s="87"/>
      <c r="EM4" s="87"/>
      <c r="EN4" s="87"/>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288047</v>
      </c>
      <c r="D6" s="20">
        <f t="shared" si="3"/>
        <v>46</v>
      </c>
      <c r="E6" s="20">
        <f t="shared" si="3"/>
        <v>1</v>
      </c>
      <c r="F6" s="20">
        <f t="shared" si="3"/>
        <v>0</v>
      </c>
      <c r="G6" s="20">
        <f t="shared" si="3"/>
        <v>2</v>
      </c>
      <c r="H6" s="20" t="str">
        <f t="shared" si="3"/>
        <v>兵庫県　阪神水道企業団</v>
      </c>
      <c r="I6" s="20" t="str">
        <f t="shared" si="3"/>
        <v>法適用</v>
      </c>
      <c r="J6" s="20" t="str">
        <f t="shared" si="3"/>
        <v>水道事業</v>
      </c>
      <c r="K6" s="20" t="str">
        <f t="shared" si="3"/>
        <v>用水供給事業</v>
      </c>
      <c r="L6" s="20" t="str">
        <f t="shared" si="3"/>
        <v>B</v>
      </c>
      <c r="M6" s="20" t="str">
        <f t="shared" si="3"/>
        <v>その他</v>
      </c>
      <c r="N6" s="21" t="str">
        <f t="shared" si="3"/>
        <v>-</v>
      </c>
      <c r="O6" s="21">
        <f t="shared" si="3"/>
        <v>75.760000000000005</v>
      </c>
      <c r="P6" s="21">
        <f t="shared" si="3"/>
        <v>99.92</v>
      </c>
      <c r="Q6" s="21">
        <f t="shared" si="3"/>
        <v>0</v>
      </c>
      <c r="R6" s="21" t="str">
        <f t="shared" si="3"/>
        <v>-</v>
      </c>
      <c r="S6" s="21" t="str">
        <f t="shared" si="3"/>
        <v>-</v>
      </c>
      <c r="T6" s="21" t="str">
        <f t="shared" si="3"/>
        <v>-</v>
      </c>
      <c r="U6" s="21">
        <f t="shared" si="3"/>
        <v>2741439</v>
      </c>
      <c r="V6" s="21">
        <f t="shared" si="3"/>
        <v>467.14</v>
      </c>
      <c r="W6" s="21">
        <f t="shared" si="3"/>
        <v>5868.56</v>
      </c>
      <c r="X6" s="22">
        <f>IF(X7="",NA(),X7)</f>
        <v>118.34</v>
      </c>
      <c r="Y6" s="22">
        <f t="shared" ref="Y6:AG6" si="4">IF(Y7="",NA(),Y7)</f>
        <v>119.08</v>
      </c>
      <c r="Z6" s="22">
        <f t="shared" si="4"/>
        <v>113.22</v>
      </c>
      <c r="AA6" s="22">
        <f t="shared" si="4"/>
        <v>113.46</v>
      </c>
      <c r="AB6" s="22">
        <f t="shared" si="4"/>
        <v>115.43</v>
      </c>
      <c r="AC6" s="22">
        <f t="shared" si="4"/>
        <v>111.13</v>
      </c>
      <c r="AD6" s="22">
        <f t="shared" si="4"/>
        <v>112.49</v>
      </c>
      <c r="AE6" s="22">
        <f t="shared" si="4"/>
        <v>107.33</v>
      </c>
      <c r="AF6" s="22">
        <f t="shared" si="4"/>
        <v>108.93</v>
      </c>
      <c r="AG6" s="22">
        <f t="shared" si="4"/>
        <v>107.62</v>
      </c>
      <c r="AH6" s="21" t="str">
        <f>IF(AH7="","",IF(AH7="-","【-】","【"&amp;SUBSTITUTE(TEXT(AH7,"#,##0.00"),"-","△")&amp;"】"))</f>
        <v>【107.62】</v>
      </c>
      <c r="AI6" s="22">
        <f>IF(AI7="",NA(),AI7)</f>
        <v>23.84</v>
      </c>
      <c r="AJ6" s="22">
        <f t="shared" ref="AJ6:AR6" si="5">IF(AJ7="",NA(),AJ7)</f>
        <v>6.82</v>
      </c>
      <c r="AK6" s="21">
        <f t="shared" si="5"/>
        <v>0</v>
      </c>
      <c r="AL6" s="21">
        <f t="shared" si="5"/>
        <v>0</v>
      </c>
      <c r="AM6" s="21">
        <f t="shared" si="5"/>
        <v>0</v>
      </c>
      <c r="AN6" s="22">
        <f t="shared" si="5"/>
        <v>12.29</v>
      </c>
      <c r="AO6" s="22">
        <f t="shared" si="5"/>
        <v>8.77</v>
      </c>
      <c r="AP6" s="22">
        <f t="shared" si="5"/>
        <v>8.81</v>
      </c>
      <c r="AQ6" s="22">
        <f t="shared" si="5"/>
        <v>8.48</v>
      </c>
      <c r="AR6" s="22">
        <f t="shared" si="5"/>
        <v>11</v>
      </c>
      <c r="AS6" s="21" t="str">
        <f>IF(AS7="","",IF(AS7="-","【-】","【"&amp;SUBSTITUTE(TEXT(AS7,"#,##0.00"),"-","△")&amp;"】"))</f>
        <v>【11.00】</v>
      </c>
      <c r="AT6" s="22">
        <f>IF(AT7="",NA(),AT7)</f>
        <v>167.08</v>
      </c>
      <c r="AU6" s="22">
        <f t="shared" ref="AU6:BC6" si="6">IF(AU7="",NA(),AU7)</f>
        <v>203.42</v>
      </c>
      <c r="AV6" s="22">
        <f t="shared" si="6"/>
        <v>214.58</v>
      </c>
      <c r="AW6" s="22">
        <f t="shared" si="6"/>
        <v>248.04</v>
      </c>
      <c r="AX6" s="22">
        <f t="shared" si="6"/>
        <v>205.6</v>
      </c>
      <c r="AY6" s="22">
        <f t="shared" si="6"/>
        <v>284.45</v>
      </c>
      <c r="AZ6" s="22">
        <f t="shared" si="6"/>
        <v>309.23</v>
      </c>
      <c r="BA6" s="22">
        <f t="shared" si="6"/>
        <v>313.43</v>
      </c>
      <c r="BB6" s="22">
        <f t="shared" si="6"/>
        <v>303.10000000000002</v>
      </c>
      <c r="BC6" s="22">
        <f t="shared" si="6"/>
        <v>318.89999999999998</v>
      </c>
      <c r="BD6" s="21" t="str">
        <f>IF(BD7="","",IF(BD7="-","【-】","【"&amp;SUBSTITUTE(TEXT(BD7,"#,##0.00"),"-","△")&amp;"】"))</f>
        <v>【318.90】</v>
      </c>
      <c r="BE6" s="22">
        <f>IF(BE7="",NA(),BE7)</f>
        <v>219.14</v>
      </c>
      <c r="BF6" s="22">
        <f t="shared" ref="BF6:BN6" si="7">IF(BF7="",NA(),BF7)</f>
        <v>196.71</v>
      </c>
      <c r="BG6" s="22">
        <f t="shared" si="7"/>
        <v>174.42</v>
      </c>
      <c r="BH6" s="22">
        <f t="shared" si="7"/>
        <v>157.88</v>
      </c>
      <c r="BI6" s="22">
        <f t="shared" si="7"/>
        <v>152.46</v>
      </c>
      <c r="BJ6" s="22">
        <f t="shared" si="7"/>
        <v>260.95999999999998</v>
      </c>
      <c r="BK6" s="22">
        <f t="shared" si="7"/>
        <v>240.07</v>
      </c>
      <c r="BL6" s="22">
        <f t="shared" si="7"/>
        <v>224.81</v>
      </c>
      <c r="BM6" s="22">
        <f t="shared" si="7"/>
        <v>210.83</v>
      </c>
      <c r="BN6" s="22">
        <f t="shared" si="7"/>
        <v>204.34</v>
      </c>
      <c r="BO6" s="21" t="str">
        <f>IF(BO7="","",IF(BO7="-","【-】","【"&amp;SUBSTITUTE(TEXT(BO7,"#,##0.00"),"-","△")&amp;"】"))</f>
        <v>【204.34】</v>
      </c>
      <c r="BP6" s="22">
        <f>IF(BP7="",NA(),BP7)</f>
        <v>118.31</v>
      </c>
      <c r="BQ6" s="22">
        <f t="shared" ref="BQ6:BY6" si="8">IF(BQ7="",NA(),BQ7)</f>
        <v>119.11</v>
      </c>
      <c r="BR6" s="22">
        <f t="shared" si="8"/>
        <v>112.9</v>
      </c>
      <c r="BS6" s="22">
        <f t="shared" si="8"/>
        <v>113.22</v>
      </c>
      <c r="BT6" s="22">
        <f t="shared" si="8"/>
        <v>115.14</v>
      </c>
      <c r="BU6" s="22">
        <f t="shared" si="8"/>
        <v>110.77</v>
      </c>
      <c r="BV6" s="22">
        <f t="shared" si="8"/>
        <v>112.35</v>
      </c>
      <c r="BW6" s="22">
        <f t="shared" si="8"/>
        <v>106.47</v>
      </c>
      <c r="BX6" s="22">
        <f t="shared" si="8"/>
        <v>107.7</v>
      </c>
      <c r="BY6" s="22">
        <f t="shared" si="8"/>
        <v>106.29</v>
      </c>
      <c r="BZ6" s="21" t="str">
        <f>IF(BZ7="","",IF(BZ7="-","【-】","【"&amp;SUBSTITUTE(TEXT(BZ7,"#,##0.00"),"-","△")&amp;"】"))</f>
        <v>【106.29】</v>
      </c>
      <c r="CA6" s="22">
        <f>IF(CA7="",NA(),CA7)</f>
        <v>50.82</v>
      </c>
      <c r="CB6" s="22">
        <f t="shared" ref="CB6:CJ6" si="9">IF(CB7="",NA(),CB7)</f>
        <v>50.38</v>
      </c>
      <c r="CC6" s="22">
        <f t="shared" si="9"/>
        <v>53.36</v>
      </c>
      <c r="CD6" s="22">
        <f t="shared" si="9"/>
        <v>52.91</v>
      </c>
      <c r="CE6" s="22">
        <f t="shared" si="9"/>
        <v>53.91</v>
      </c>
      <c r="CF6" s="22">
        <f t="shared" si="9"/>
        <v>73.180000000000007</v>
      </c>
      <c r="CG6" s="22">
        <f t="shared" si="9"/>
        <v>73.05</v>
      </c>
      <c r="CH6" s="22">
        <f t="shared" si="9"/>
        <v>77.53</v>
      </c>
      <c r="CI6" s="22">
        <f t="shared" si="9"/>
        <v>76.25</v>
      </c>
      <c r="CJ6" s="22">
        <f t="shared" si="9"/>
        <v>77.75</v>
      </c>
      <c r="CK6" s="21" t="str">
        <f>IF(CK7="","",IF(CK7="-","【-】","【"&amp;SUBSTITUTE(TEXT(CK7,"#,##0.00"),"-","△")&amp;"】"))</f>
        <v>【77.75】</v>
      </c>
      <c r="CL6" s="22">
        <f>IF(CL7="",NA(),CL7)</f>
        <v>56.73</v>
      </c>
      <c r="CM6" s="22">
        <f t="shared" ref="CM6:CU6" si="10">IF(CM7="",NA(),CM7)</f>
        <v>56.14</v>
      </c>
      <c r="CN6" s="22">
        <f t="shared" si="10"/>
        <v>56.05</v>
      </c>
      <c r="CO6" s="22">
        <f t="shared" si="10"/>
        <v>55.29</v>
      </c>
      <c r="CP6" s="22">
        <f t="shared" si="10"/>
        <v>55.75</v>
      </c>
      <c r="CQ6" s="22">
        <f t="shared" si="10"/>
        <v>62.26</v>
      </c>
      <c r="CR6" s="22">
        <f t="shared" si="10"/>
        <v>62.22</v>
      </c>
      <c r="CS6" s="22">
        <f t="shared" si="10"/>
        <v>61.45</v>
      </c>
      <c r="CT6" s="22">
        <f t="shared" si="10"/>
        <v>61.63</v>
      </c>
      <c r="CU6" s="22">
        <f t="shared" si="10"/>
        <v>61.54</v>
      </c>
      <c r="CV6" s="21" t="str">
        <f>IF(CV7="","",IF(CV7="-","【-】","【"&amp;SUBSTITUTE(TEXT(CV7,"#,##0.00"),"-","△")&amp;"】"))</f>
        <v>【61.54】</v>
      </c>
      <c r="CW6" s="22">
        <f>IF(CW7="",NA(),CW7)</f>
        <v>107.9</v>
      </c>
      <c r="CX6" s="22">
        <f t="shared" ref="CX6:DF6" si="11">IF(CX7="",NA(),CX7)</f>
        <v>109.05</v>
      </c>
      <c r="CY6" s="22">
        <f t="shared" si="11"/>
        <v>109.21</v>
      </c>
      <c r="CZ6" s="22">
        <f t="shared" si="11"/>
        <v>110.71</v>
      </c>
      <c r="DA6" s="22">
        <f t="shared" si="11"/>
        <v>109.8</v>
      </c>
      <c r="DB6" s="22">
        <f t="shared" si="11"/>
        <v>100.16</v>
      </c>
      <c r="DC6" s="22">
        <f t="shared" si="11"/>
        <v>100.28</v>
      </c>
      <c r="DD6" s="22">
        <f t="shared" si="11"/>
        <v>100.29</v>
      </c>
      <c r="DE6" s="22">
        <f t="shared" si="11"/>
        <v>100.36</v>
      </c>
      <c r="DF6" s="22">
        <f t="shared" si="11"/>
        <v>100.31</v>
      </c>
      <c r="DG6" s="21" t="str">
        <f>IF(DG7="","",IF(DG7="-","【-】","【"&amp;SUBSTITUTE(TEXT(DG7,"#,##0.00"),"-","△")&amp;"】"))</f>
        <v>【100.31】</v>
      </c>
      <c r="DH6" s="22">
        <f>IF(DH7="",NA(),DH7)</f>
        <v>60.17</v>
      </c>
      <c r="DI6" s="22">
        <f t="shared" ref="DI6:DQ6" si="12">IF(DI7="",NA(),DI7)</f>
        <v>60.85</v>
      </c>
      <c r="DJ6" s="22">
        <f t="shared" si="12"/>
        <v>61.71</v>
      </c>
      <c r="DK6" s="22">
        <f t="shared" si="12"/>
        <v>62.21</v>
      </c>
      <c r="DL6" s="22">
        <f t="shared" si="12"/>
        <v>63.24</v>
      </c>
      <c r="DM6" s="22">
        <f t="shared" si="12"/>
        <v>57.5</v>
      </c>
      <c r="DN6" s="22">
        <f t="shared" si="12"/>
        <v>58.52</v>
      </c>
      <c r="DO6" s="22">
        <f t="shared" si="12"/>
        <v>59.51</v>
      </c>
      <c r="DP6" s="22">
        <f t="shared" si="12"/>
        <v>60.24</v>
      </c>
      <c r="DQ6" s="22">
        <f t="shared" si="12"/>
        <v>60.8</v>
      </c>
      <c r="DR6" s="21" t="str">
        <f>IF(DR7="","",IF(DR7="-","【-】","【"&amp;SUBSTITUTE(TEXT(DR7,"#,##0.00"),"-","△")&amp;"】"))</f>
        <v>【60.80】</v>
      </c>
      <c r="DS6" s="22">
        <f>IF(DS7="",NA(),DS7)</f>
        <v>28.01</v>
      </c>
      <c r="DT6" s="22">
        <f t="shared" ref="DT6:EB6" si="13">IF(DT7="",NA(),DT7)</f>
        <v>28.36</v>
      </c>
      <c r="DU6" s="22">
        <f t="shared" si="13"/>
        <v>27.92</v>
      </c>
      <c r="DV6" s="22">
        <f t="shared" si="13"/>
        <v>27.93</v>
      </c>
      <c r="DW6" s="22">
        <f t="shared" si="13"/>
        <v>29.16</v>
      </c>
      <c r="DX6" s="22">
        <f t="shared" si="13"/>
        <v>30.3</v>
      </c>
      <c r="DY6" s="22">
        <f t="shared" si="13"/>
        <v>31.74</v>
      </c>
      <c r="DZ6" s="22">
        <f t="shared" si="13"/>
        <v>32.380000000000003</v>
      </c>
      <c r="EA6" s="22">
        <f t="shared" si="13"/>
        <v>34.479999999999997</v>
      </c>
      <c r="EB6" s="22">
        <f t="shared" si="13"/>
        <v>38.24</v>
      </c>
      <c r="EC6" s="21" t="str">
        <f>IF(EC7="","",IF(EC7="-","【-】","【"&amp;SUBSTITUTE(TEXT(EC7,"#,##0.00"),"-","△")&amp;"】"))</f>
        <v>【38.24】</v>
      </c>
      <c r="ED6" s="22">
        <f>IF(ED7="",NA(),ED7)</f>
        <v>0.41</v>
      </c>
      <c r="EE6" s="22">
        <f t="shared" ref="EE6:EM6" si="14">IF(EE7="",NA(),EE7)</f>
        <v>0.08</v>
      </c>
      <c r="EF6" s="22">
        <f t="shared" si="14"/>
        <v>0.84</v>
      </c>
      <c r="EG6" s="22">
        <f t="shared" si="14"/>
        <v>0.39</v>
      </c>
      <c r="EH6" s="21">
        <f t="shared" si="14"/>
        <v>0</v>
      </c>
      <c r="EI6" s="22">
        <f t="shared" si="14"/>
        <v>0.32</v>
      </c>
      <c r="EJ6" s="22">
        <f t="shared" si="14"/>
        <v>0.28000000000000003</v>
      </c>
      <c r="EK6" s="22">
        <f t="shared" si="14"/>
        <v>0.4</v>
      </c>
      <c r="EL6" s="22">
        <f t="shared" si="14"/>
        <v>0.27</v>
      </c>
      <c r="EM6" s="22">
        <f t="shared" si="14"/>
        <v>0.34</v>
      </c>
      <c r="EN6" s="21" t="str">
        <f>IF(EN7="","",IF(EN7="-","【-】","【"&amp;SUBSTITUTE(TEXT(EN7,"#,##0.00"),"-","△")&amp;"】"))</f>
        <v>【0.34】</v>
      </c>
    </row>
    <row r="7" spans="1:144" s="23" customFormat="1" x14ac:dyDescent="0.2">
      <c r="A7" s="15"/>
      <c r="B7" s="24">
        <v>2024</v>
      </c>
      <c r="C7" s="24">
        <v>288047</v>
      </c>
      <c r="D7" s="24">
        <v>46</v>
      </c>
      <c r="E7" s="24">
        <v>1</v>
      </c>
      <c r="F7" s="24">
        <v>0</v>
      </c>
      <c r="G7" s="24">
        <v>2</v>
      </c>
      <c r="H7" s="24" t="s">
        <v>92</v>
      </c>
      <c r="I7" s="24" t="s">
        <v>93</v>
      </c>
      <c r="J7" s="24" t="s">
        <v>94</v>
      </c>
      <c r="K7" s="24" t="s">
        <v>95</v>
      </c>
      <c r="L7" s="24" t="s">
        <v>96</v>
      </c>
      <c r="M7" s="24" t="s">
        <v>97</v>
      </c>
      <c r="N7" s="25" t="s">
        <v>98</v>
      </c>
      <c r="O7" s="25">
        <v>75.760000000000005</v>
      </c>
      <c r="P7" s="25">
        <v>99.92</v>
      </c>
      <c r="Q7" s="25">
        <v>0</v>
      </c>
      <c r="R7" s="25" t="s">
        <v>98</v>
      </c>
      <c r="S7" s="25" t="s">
        <v>98</v>
      </c>
      <c r="T7" s="25" t="s">
        <v>98</v>
      </c>
      <c r="U7" s="25">
        <v>2741439</v>
      </c>
      <c r="V7" s="25">
        <v>467.14</v>
      </c>
      <c r="W7" s="25">
        <v>5868.56</v>
      </c>
      <c r="X7" s="25">
        <v>118.34</v>
      </c>
      <c r="Y7" s="25">
        <v>119.08</v>
      </c>
      <c r="Z7" s="25">
        <v>113.22</v>
      </c>
      <c r="AA7" s="25">
        <v>113.46</v>
      </c>
      <c r="AB7" s="25">
        <v>115.43</v>
      </c>
      <c r="AC7" s="25">
        <v>111.13</v>
      </c>
      <c r="AD7" s="25">
        <v>112.49</v>
      </c>
      <c r="AE7" s="25">
        <v>107.33</v>
      </c>
      <c r="AF7" s="25">
        <v>108.93</v>
      </c>
      <c r="AG7" s="25">
        <v>107.62</v>
      </c>
      <c r="AH7" s="25">
        <v>107.62</v>
      </c>
      <c r="AI7" s="25">
        <v>23.84</v>
      </c>
      <c r="AJ7" s="25">
        <v>6.82</v>
      </c>
      <c r="AK7" s="25">
        <v>0</v>
      </c>
      <c r="AL7" s="25">
        <v>0</v>
      </c>
      <c r="AM7" s="25">
        <v>0</v>
      </c>
      <c r="AN7" s="25">
        <v>12.29</v>
      </c>
      <c r="AO7" s="25">
        <v>8.77</v>
      </c>
      <c r="AP7" s="25">
        <v>8.81</v>
      </c>
      <c r="AQ7" s="25">
        <v>8.48</v>
      </c>
      <c r="AR7" s="25">
        <v>11</v>
      </c>
      <c r="AS7" s="25">
        <v>11</v>
      </c>
      <c r="AT7" s="25">
        <v>167.08</v>
      </c>
      <c r="AU7" s="25">
        <v>203.42</v>
      </c>
      <c r="AV7" s="25">
        <v>214.58</v>
      </c>
      <c r="AW7" s="25">
        <v>248.04</v>
      </c>
      <c r="AX7" s="25">
        <v>205.6</v>
      </c>
      <c r="AY7" s="25">
        <v>284.45</v>
      </c>
      <c r="AZ7" s="25">
        <v>309.23</v>
      </c>
      <c r="BA7" s="25">
        <v>313.43</v>
      </c>
      <c r="BB7" s="25">
        <v>303.10000000000002</v>
      </c>
      <c r="BC7" s="25">
        <v>318.89999999999998</v>
      </c>
      <c r="BD7" s="25">
        <v>318.89999999999998</v>
      </c>
      <c r="BE7" s="25">
        <v>219.14</v>
      </c>
      <c r="BF7" s="25">
        <v>196.71</v>
      </c>
      <c r="BG7" s="25">
        <v>174.42</v>
      </c>
      <c r="BH7" s="25">
        <v>157.88</v>
      </c>
      <c r="BI7" s="25">
        <v>152.46</v>
      </c>
      <c r="BJ7" s="25">
        <v>260.95999999999998</v>
      </c>
      <c r="BK7" s="25">
        <v>240.07</v>
      </c>
      <c r="BL7" s="25">
        <v>224.81</v>
      </c>
      <c r="BM7" s="25">
        <v>210.83</v>
      </c>
      <c r="BN7" s="25">
        <v>204.34</v>
      </c>
      <c r="BO7" s="25">
        <v>204.34</v>
      </c>
      <c r="BP7" s="25">
        <v>118.31</v>
      </c>
      <c r="BQ7" s="25">
        <v>119.11</v>
      </c>
      <c r="BR7" s="25">
        <v>112.9</v>
      </c>
      <c r="BS7" s="25">
        <v>113.22</v>
      </c>
      <c r="BT7" s="25">
        <v>115.14</v>
      </c>
      <c r="BU7" s="25">
        <v>110.77</v>
      </c>
      <c r="BV7" s="25">
        <v>112.35</v>
      </c>
      <c r="BW7" s="25">
        <v>106.47</v>
      </c>
      <c r="BX7" s="25">
        <v>107.7</v>
      </c>
      <c r="BY7" s="25">
        <v>106.29</v>
      </c>
      <c r="BZ7" s="25">
        <v>106.29</v>
      </c>
      <c r="CA7" s="25">
        <v>50.82</v>
      </c>
      <c r="CB7" s="25">
        <v>50.38</v>
      </c>
      <c r="CC7" s="25">
        <v>53.36</v>
      </c>
      <c r="CD7" s="25">
        <v>52.91</v>
      </c>
      <c r="CE7" s="25">
        <v>53.91</v>
      </c>
      <c r="CF7" s="25">
        <v>73.180000000000007</v>
      </c>
      <c r="CG7" s="25">
        <v>73.05</v>
      </c>
      <c r="CH7" s="25">
        <v>77.53</v>
      </c>
      <c r="CI7" s="25">
        <v>76.25</v>
      </c>
      <c r="CJ7" s="25">
        <v>77.75</v>
      </c>
      <c r="CK7" s="25">
        <v>77.75</v>
      </c>
      <c r="CL7" s="25">
        <v>56.73</v>
      </c>
      <c r="CM7" s="25">
        <v>56.14</v>
      </c>
      <c r="CN7" s="25">
        <v>56.05</v>
      </c>
      <c r="CO7" s="25">
        <v>55.29</v>
      </c>
      <c r="CP7" s="25">
        <v>55.75</v>
      </c>
      <c r="CQ7" s="25">
        <v>62.26</v>
      </c>
      <c r="CR7" s="25">
        <v>62.22</v>
      </c>
      <c r="CS7" s="25">
        <v>61.45</v>
      </c>
      <c r="CT7" s="25">
        <v>61.63</v>
      </c>
      <c r="CU7" s="25">
        <v>61.54</v>
      </c>
      <c r="CV7" s="25">
        <v>61.54</v>
      </c>
      <c r="CW7" s="25">
        <v>107.9</v>
      </c>
      <c r="CX7" s="25">
        <v>109.05</v>
      </c>
      <c r="CY7" s="25">
        <v>109.21</v>
      </c>
      <c r="CZ7" s="25">
        <v>110.71</v>
      </c>
      <c r="DA7" s="25">
        <v>109.8</v>
      </c>
      <c r="DB7" s="25">
        <v>100.16</v>
      </c>
      <c r="DC7" s="25">
        <v>100.28</v>
      </c>
      <c r="DD7" s="25">
        <v>100.29</v>
      </c>
      <c r="DE7" s="25">
        <v>100.36</v>
      </c>
      <c r="DF7" s="25">
        <v>100.31</v>
      </c>
      <c r="DG7" s="25">
        <v>100.31</v>
      </c>
      <c r="DH7" s="25">
        <v>60.17</v>
      </c>
      <c r="DI7" s="25">
        <v>60.85</v>
      </c>
      <c r="DJ7" s="25">
        <v>61.71</v>
      </c>
      <c r="DK7" s="25">
        <v>62.21</v>
      </c>
      <c r="DL7" s="25">
        <v>63.24</v>
      </c>
      <c r="DM7" s="25">
        <v>57.5</v>
      </c>
      <c r="DN7" s="25">
        <v>58.52</v>
      </c>
      <c r="DO7" s="25">
        <v>59.51</v>
      </c>
      <c r="DP7" s="25">
        <v>60.24</v>
      </c>
      <c r="DQ7" s="25">
        <v>60.8</v>
      </c>
      <c r="DR7" s="25">
        <v>60.8</v>
      </c>
      <c r="DS7" s="25">
        <v>28.01</v>
      </c>
      <c r="DT7" s="25">
        <v>28.36</v>
      </c>
      <c r="DU7" s="25">
        <v>27.92</v>
      </c>
      <c r="DV7" s="25">
        <v>27.93</v>
      </c>
      <c r="DW7" s="25">
        <v>29.16</v>
      </c>
      <c r="DX7" s="25">
        <v>30.3</v>
      </c>
      <c r="DY7" s="25">
        <v>31.74</v>
      </c>
      <c r="DZ7" s="25">
        <v>32.380000000000003</v>
      </c>
      <c r="EA7" s="25">
        <v>34.479999999999997</v>
      </c>
      <c r="EB7" s="25">
        <v>38.24</v>
      </c>
      <c r="EC7" s="25">
        <v>38.24</v>
      </c>
      <c r="ED7" s="25">
        <v>0.41</v>
      </c>
      <c r="EE7" s="25">
        <v>0.08</v>
      </c>
      <c r="EF7" s="25">
        <v>0.84</v>
      </c>
      <c r="EG7" s="25">
        <v>0.39</v>
      </c>
      <c r="EH7" s="25">
        <v>0</v>
      </c>
      <c r="EI7" s="25">
        <v>0.32</v>
      </c>
      <c r="EJ7" s="25">
        <v>0.28000000000000003</v>
      </c>
      <c r="EK7" s="25">
        <v>0.4</v>
      </c>
      <c r="EL7" s="25">
        <v>0.27</v>
      </c>
      <c r="EM7" s="25">
        <v>0.34</v>
      </c>
      <c r="EN7" s="25">
        <v>0.34</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D8D5D72-C28A-4DCB-A0A3-B6D41D299C2B}"/>
</file>

<file path=customXml/itemProps2.xml><?xml version="1.0" encoding="utf-8"?>
<ds:datastoreItem xmlns:ds="http://schemas.openxmlformats.org/officeDocument/2006/customXml" ds:itemID="{0740B658-A92A-4A0B-9A79-A056C598EE67}"/>
</file>

<file path=customXml/itemProps3.xml><?xml version="1.0" encoding="utf-8"?>
<ds:datastoreItem xmlns:ds="http://schemas.openxmlformats.org/officeDocument/2006/customXml" ds:itemID="{C7785052-B6F8-40D1-B97B-7BB886E27638}"/>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2025-12-12T09:20:15Z</dcterms:created>
  <dcterms:modified xsi:type="dcterms:W3CDTF">2026-01-26T09:20:42Z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