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orksheets/sheet1.xml" ContentType="application/vnd.openxmlformats-officedocument.spreadsheetml.worksheet+xml"/>
  <Override PartName="/xl/drawings/drawing1.xml" ContentType="application/vnd.openxmlformats-officedocument.drawing+xml"/>
  <Override PartName="/xl/charts/chart9.xml" ContentType="application/vnd.openxmlformats-officedocument.drawingml.chart+xml"/>
  <Override PartName="/xl/charts/chart4.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charts/chart11.xml" ContentType="application/vnd.openxmlformats-officedocument.drawingml.chart+xml"/>
  <Override PartName="/xl/charts/chart6.xml" ContentType="application/vnd.openxmlformats-officedocument.drawingml.chart+xml"/>
  <Override PartName="/xl/charts/chart1.xml" ContentType="application/vnd.openxmlformats-officedocument.drawingml.chart+xml"/>
  <Override PartName="/xl/charts/chart2.xml" ContentType="application/vnd.openxmlformats-officedocument.drawingml.chart+xml"/>
  <Override PartName="/xl/charts/chart7.xml" ContentType="application/vnd.openxmlformats-officedocument.drawingml.chart+xml"/>
  <Override PartName="/xl/charts/chart3.xml" ContentType="application/vnd.openxmlformats-officedocument.drawingml.chart+xml"/>
  <Override PartName="/xl/charts/chart8.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2.10\02 経営管理課\02 財務係\10経営分析\2.経営比較分析表(総務省へ提出)\20260107 令和6年度決算「公営企業に係る経営比較分析表の分析等」について（依頼）\回答\"/>
    </mc:Choice>
  </mc:AlternateContent>
  <xr:revisionPtr revIDLastSave="0" documentId="8_{36AC7F2E-327F-478A-B0D8-0255CCD05F76}" xr6:coauthVersionLast="47" xr6:coauthVersionMax="47" xr10:uidLastSave="{00000000-0000-0000-0000-000000000000}"/>
  <workbookProtection workbookAlgorithmName="SHA-512" workbookHashValue="l1jstbX7w6tsozsPzaRQ5x8tWKtXm1egA2lbtwt63F2Oz9Dr1HFkEvkvwz7rd+/WTZ/7sRgkhYE7BalK6SREWQ==" workbookSaltValue="0NW7dPKiKsDpQPux1ssigg==" workbookSpinCount="100000" lockStructure="1"/>
  <bookViews>
    <workbookView xWindow="1950" yWindow="1950" windowWidth="16785" windowHeight="138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R6" i="5"/>
  <c r="AL8" i="4" s="1"/>
  <c r="Q6" i="5"/>
  <c r="P6" i="5"/>
  <c r="P10" i="4" s="1"/>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E85" i="4"/>
  <c r="W10" i="4"/>
  <c r="B10" i="4"/>
  <c r="AT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<sst xmlns="http://schemas.openxmlformats.org/spreadsheetml/2006/main" count="228" uniqueCount="113">
  <si>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</si>
  <si>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</si>
  <si>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</si>
  <si>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</si>
  <si>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</si>
  <si>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</si>
  <si>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</si>
  <si>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</si>
  <si>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</si>
  <si>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</si>
  <si>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</si>
  <si>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</si>
  <si>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</si>
  <si>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</si>
  <si>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</si>
  <si>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</si>
  <si>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</si>
  <si>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</si>
  <si>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</si>
  <si>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</si>
  <si>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</si>
  <si>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</si>
  <si>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</si>
  <si>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</si>
  <si>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</si>
  <si>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</si>
  <si>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</si>
  <si>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</si>
  <si>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</si>
  <si>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</si>
  <si>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</si>
  <si>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</si>
  <si>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</si>
  <si>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</si>
  <si>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</si>
  <si>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</si>
  <si>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</si>
  <si>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</si>
  <si>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</si>
  <si>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</si>
  <si>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</si>
  <si>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</si>
  <si>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</si>
  <si>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</si>
  <si>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</si>
  <si>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</si>
  <si>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</si>
  <si>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</si>
  <si>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</si>
  <si>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</si>
  <si>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</si>
  <si>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</si>
  <si>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</si>
  <si>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</si>
  <si>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</si>
  <si>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</si>
  <si>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</si>
  <si>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</si>
  <si>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</si>
  <si>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</si>
  <si>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</si>
  <si>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</si>
  <si>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</si>
  <si>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</si>
  <si>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</si>
  <si>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</si>
  <si>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</si>
  <si>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</si>
  <si>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</si>
  <si>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</si>
  <si>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</si>
  <si>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</si>
  <si>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</si>
  <si>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</si>
  <si>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</si>
  <si>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</si>
  <si>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</si>
  <si>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</si>
  <si>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</si>
  <si>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</si>
  <si>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</si>
  <si>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</si>
  <si>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</si>
  <si>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</si>
  <si>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</si>
  <si>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</si>
  <si>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</si>
  <si>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</si>
  <si>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</si>
  <si>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</si>
  <si>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</si>
  <si>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</si>
  <si>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</si>
  <si>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岡山市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</si>
  <si>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</si>
  <si>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</si>
  <si>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</si>
  <si>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</si>
  <si>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</si>
  <si>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</si>
  <si>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</si>
  <si>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</si>
  <si>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</si>
  <si>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</si>
  <si>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</si>
  <si>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</si>
  <si>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</si>
  <si>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</si>
  <si>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</si>
  <si>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</si>
  <si>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人口減少、少子高齢化の進行などに伴い、配水量の増加は望みにくい状況ですが、ライフラインの要として、施設及び管路の更新と耐震化を計画どおり着実に推進していかなければなりません。
　適正な料金水準や料金体系を検討し、経営改善を進め、令和６年４月からの水道料金改定を実施しました。料金収入の増加により、収支は改善されましたが、行財政改革の実行やアセットマネジメントを活用した施設・管路の整備等の取組みを進め、持続可能な水道システムの構築を目指し、安心と信頼を高めていくことに努めます。 </t>
    <phoneticPr fontId="4"/>
  </si>
  <si>
    <r>
      <rPr>
        <sz val="11"/>
        <rFont val="ＭＳ ゴシック"/>
        <family val="3"/>
        <charset val="128"/>
      </rPr>
      <t>　管路更新率が前年度より0.04ポイント下降したため、管路経年化率は上昇しています。このことから、有形固定資産減価償却率も同傾向が見られます。これら指標値が改善し</t>
    </r>
    <r>
      <rPr>
        <sz val="11"/>
        <color theme="1"/>
        <rFont val="ＭＳ ゴシック"/>
        <family val="3"/>
        <charset val="128"/>
      </rPr>
      <t>づらい状況となる要因は、120 年を超える本市水道の歴史の長さや政令指定都市の中では最大の給水区域をカバーする管路布設エリアの広範さ等の影響が推察されます。
　老朽化した施設・管路の更新及び耐震化は、岡山市水道事業総合基本計画及びアクションプランの中でも最重点事業と位置付け、アセットマネジメント手法を用いた計画的な更新と、災害による被害の軽減に向けた対策の推進に努めます。</t>
    </r>
    <rPh sb="61" eb="64">
      <t>ドウケイコウ</t>
    </rPh>
    <rPh sb="65" eb="66">
      <t>ミ</t>
    </rPh>
    <phoneticPr fontId="4"/>
  </si>
  <si>
    <r>
      <t>　本市は重要な施策を着実に推進させるため、令和６年４月に料金改定を実施し、経営の健全性の向上を図りました。
　水を1 ㎥作るのにかかる費用「給水原価</t>
    </r>
    <r>
      <rPr>
        <sz val="11"/>
        <rFont val="ＭＳ ゴシック"/>
        <family val="3"/>
        <charset val="128"/>
      </rPr>
      <t>」は、政令市平均よりは低い水準であるものの、施設更新工事の増加に伴う減価償却費の増等が要因で上昇が</t>
    </r>
    <r>
      <rPr>
        <sz val="11"/>
        <color theme="1"/>
        <rFont val="ＭＳ ゴシック"/>
        <family val="3"/>
        <charset val="128"/>
      </rPr>
      <t>続いています。水道料金改定により給水収益が増加し、収支の状況を示す「経常収支比率」及び、経営に必要な経費を料金で賄うことができている状況を示す「料金回収率」は政令市平均を上回りました。
　短期的な支払い能力を示す「流動比率」も収支が改善したことで、安全性が高いとされている200%を上回り、政令市の平均よりも高い水準です。また、収入と借入金とのバランスを示す「企業債残高対給水収益比率」は、政令市平均との比較では低い水準です。
　なお、配水量のうち収益を伴う水量の割合を示す「有収率」は、前年度から僅かに低下しました。</t>
    </r>
    <rPh sb="34" eb="36">
      <t>レイワ</t>
    </rPh>
    <rPh sb="37" eb="38">
      <t>ネン</t>
    </rPh>
    <rPh sb="39" eb="40">
      <t>ガツ</t>
    </rPh>
    <rPh sb="41" eb="43">
      <t>リョウキン</t>
    </rPh>
    <rPh sb="47" eb="48">
      <t>ハカ</t>
    </rPh>
    <rPh sb="57" eb="59">
      <t>コウジョウ</t>
    </rPh>
    <rPh sb="136" eb="138">
      <t>レイワ</t>
    </rPh>
    <rPh sb="139" eb="140">
      <t>ネン</t>
    </rPh>
    <rPh sb="141" eb="142">
      <t>ガツ</t>
    </rPh>
    <rPh sb="143" eb="149">
      <t>スイドウリョウキンカイテイ</t>
    </rPh>
    <rPh sb="152" eb="156">
      <t>キュウスイシュウエキ</t>
    </rPh>
    <rPh sb="157" eb="159">
      <t>ゾウカ</t>
    </rPh>
    <rPh sb="161" eb="163">
      <t>シュウシ</t>
    </rPh>
    <rPh sb="164" eb="165">
      <t>オヨ</t>
    </rPh>
    <rPh sb="192" eb="193">
      <t>シメ</t>
    </rPh>
    <rPh sb="219" eb="221">
      <t>リョウキン</t>
    </rPh>
    <rPh sb="221" eb="224">
      <t>カイシュウリツ</t>
    </rPh>
    <rPh sb="236" eb="238">
      <t>シュウシ</t>
    </rPh>
    <rPh sb="239" eb="241">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</si>
</sst>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1.02</c:v>
                </c:pt>
                <c:pt idx="1">
                  <c:v>0.82</c:v>
                </c:pt>
                <c:pt idx="2">
                  <c:v>0.88</c:v>
                </c:pt>
                <c:pt idx="3">
                  <c:v>0.66</c:v>
                </c:pt>
                <c:pt idx="4">
                  <c:v>0.62</c:v>
                </c:pt>
              </c:numCache>
            </c:numRef>
          </c:val>
          <c:extLst>
            <c:ext xmlns:c16="http://schemas.microsoft.com/office/drawing/2014/chart" uri="{C3380CC4-5D6E-409C-BE32-E72D297353CC}">
              <c16:uniqueId val="{00000000-4633-483B-A01B-44D3281D32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4633-483B-A01B-44D3281D32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70.37</c:v>
                </c:pt>
                <c:pt idx="1">
                  <c:v>70.11</c:v>
                </c:pt>
                <c:pt idx="2">
                  <c:v>69.239999999999995</c:v>
                </c:pt>
                <c:pt idx="3">
                  <c:v>67.849999999999994</c:v>
                </c:pt>
                <c:pt idx="4">
                  <c:v>72.459999999999994</c:v>
                </c:pt>
              </c:numCache>
            </c:numRef>
          </c:val>
          <c:extLst>
            <c:ext xmlns:c16="http://schemas.microsoft.com/office/drawing/2014/chart" uri="{C3380CC4-5D6E-409C-BE32-E72D297353CC}">
              <c16:uniqueId val="{00000000-F42C-4293-9DD0-86D5CDB764E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F42C-4293-9DD0-86D5CDB764E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90.98</c:v>
                </c:pt>
                <c:pt idx="1">
                  <c:v>91.04</c:v>
                </c:pt>
                <c:pt idx="2">
                  <c:v>91</c:v>
                </c:pt>
                <c:pt idx="3">
                  <c:v>90.83</c:v>
                </c:pt>
                <c:pt idx="4">
                  <c:v>90.54</c:v>
                </c:pt>
              </c:numCache>
            </c:numRef>
          </c:val>
          <c:extLst>
            <c:ext xmlns:c16="http://schemas.microsoft.com/office/drawing/2014/chart" uri="{C3380CC4-5D6E-409C-BE32-E72D297353CC}">
              <c16:uniqueId val="{00000000-A421-463A-9873-1E7DEFCA6F8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A421-463A-9873-1E7DEFCA6F8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109.75</c:v>
                </c:pt>
                <c:pt idx="1">
                  <c:v>109.46</c:v>
                </c:pt>
                <c:pt idx="2">
                  <c:v>107.71</c:v>
                </c:pt>
                <c:pt idx="3">
                  <c:v>103.25</c:v>
                </c:pt>
                <c:pt idx="4">
                  <c:v>115.93</c:v>
                </c:pt>
              </c:numCache>
            </c:numRef>
          </c:val>
          <c:extLst>
            <c:ext xmlns:c16="http://schemas.microsoft.com/office/drawing/2014/chart" uri="{C3380CC4-5D6E-409C-BE32-E72D297353CC}">
              <c16:uniqueId val="{00000000-2974-4AD0-AF43-C9295E544E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2974-4AD0-AF43-C9295E544E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51.04</c:v>
                </c:pt>
                <c:pt idx="1">
                  <c:v>51.95</c:v>
                </c:pt>
                <c:pt idx="2">
                  <c:v>51.81</c:v>
                </c:pt>
                <c:pt idx="3">
                  <c:v>51.95</c:v>
                </c:pt>
                <c:pt idx="4">
                  <c:v>52.92</c:v>
                </c:pt>
              </c:numCache>
            </c:numRef>
          </c:val>
          <c:extLst>
            <c:ext xmlns:c16="http://schemas.microsoft.com/office/drawing/2014/chart" uri="{C3380CC4-5D6E-409C-BE32-E72D297353CC}">
              <c16:uniqueId val="{00000000-E2D0-42D0-A727-084AC0424F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E2D0-42D0-A727-084AC0424F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25.87</c:v>
                </c:pt>
                <c:pt idx="1">
                  <c:v>26.54</c:v>
                </c:pt>
                <c:pt idx="2">
                  <c:v>27.59</c:v>
                </c:pt>
                <c:pt idx="3">
                  <c:v>29.05</c:v>
                </c:pt>
                <c:pt idx="4">
                  <c:v>30.57</c:v>
                </c:pt>
              </c:numCache>
            </c:numRef>
          </c:val>
          <c:extLst>
            <c:ext xmlns:c16="http://schemas.microsoft.com/office/drawing/2014/chart" uri="{C3380CC4-5D6E-409C-BE32-E72D297353CC}">
              <c16:uniqueId val="{00000000-D270-4655-A2E7-0FB5FF78E3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D270-4655-A2E7-0FB5FF78E3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03-4C12-91FA-1641AE4F91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03-4C12-91FA-1641AE4F91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253.11</c:v>
                </c:pt>
                <c:pt idx="1">
                  <c:v>244.67</c:v>
                </c:pt>
                <c:pt idx="2">
                  <c:v>196.74</c:v>
                </c:pt>
                <c:pt idx="3">
                  <c:v>191.37</c:v>
                </c:pt>
                <c:pt idx="4">
                  <c:v>245.65</c:v>
                </c:pt>
              </c:numCache>
            </c:numRef>
          </c:val>
          <c:extLst>
            <c:ext xmlns:c16="http://schemas.microsoft.com/office/drawing/2014/chart" uri="{C3380CC4-5D6E-409C-BE32-E72D297353CC}">
              <c16:uniqueId val="{00000000-C139-493E-94A3-C3F6E7597B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C139-493E-94A3-C3F6E7597B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184.79</c:v>
                </c:pt>
                <c:pt idx="1">
                  <c:v>181.92</c:v>
                </c:pt>
                <c:pt idx="2">
                  <c:v>189.21</c:v>
                </c:pt>
                <c:pt idx="3">
                  <c:v>198.78</c:v>
                </c:pt>
                <c:pt idx="4">
                  <c:v>171.25</c:v>
                </c:pt>
              </c:numCache>
            </c:numRef>
          </c:val>
          <c:extLst>
            <c:ext xmlns:c16="http://schemas.microsoft.com/office/drawing/2014/chart" uri="{C3380CC4-5D6E-409C-BE32-E72D297353CC}">
              <c16:uniqueId val="{00000000-9F81-4D58-8DAC-85292ACF7C7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9F81-4D58-8DAC-85292ACF7C7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101.27</c:v>
                </c:pt>
                <c:pt idx="1">
                  <c:v>103.09</c:v>
                </c:pt>
                <c:pt idx="2">
                  <c:v>100.55</c:v>
                </c:pt>
                <c:pt idx="3">
                  <c:v>95.59</c:v>
                </c:pt>
                <c:pt idx="4">
                  <c:v>110.67</c:v>
                </c:pt>
              </c:numCache>
            </c:numRef>
          </c:val>
          <c:extLst>
            <c:ext xmlns:c16="http://schemas.microsoft.com/office/drawing/2014/chart" uri="{C3380CC4-5D6E-409C-BE32-E72D297353CC}">
              <c16:uniqueId val="{00000000-D98D-4CEA-9C1B-892403AECE5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D98D-4CEA-9C1B-892403AECE5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148.38999999999999</c:v>
                </c:pt>
                <c:pt idx="1">
                  <c:v>150.22</c:v>
                </c:pt>
                <c:pt idx="2">
                  <c:v>154.81</c:v>
                </c:pt>
                <c:pt idx="3">
                  <c:v>163.18</c:v>
                </c:pt>
                <c:pt idx="4">
                  <c:v>165.31</c:v>
                </c:pt>
              </c:numCache>
            </c:numRef>
          </c:val>
          <c:extLst>
            <c:ext xmlns:c16="http://schemas.microsoft.com/office/drawing/2014/chart" uri="{C3380CC4-5D6E-409C-BE32-E72D297353CC}">
              <c16:uniqueId val="{00000000-029E-494B-BF1C-21689C3A9D6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029E-494B-BF1C-21689C3A9D6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 zoomScaleNormal="100" workbookViewId="0">
      <selection activeCell="BE13" sqref="BE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岡山県　岡山市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政令市等</v>
      </c>
      <c r="X8" s="74"/>
      <c r="Y8" s="74"/>
      <c r="Z8" s="74"/>
      <c r="AA8" s="74"/>
      <c r="AB8" s="74"/>
      <c r="AC8" s="74"/>
      <c r="AD8" s="74" t="str">
        <f>データ!$M$6</f>
        <v>自治体職員</v>
      </c>
      <c r="AE8" s="74"/>
      <c r="AF8" s="74"/>
      <c r="AG8" s="74"/>
      <c r="AH8" s="74"/>
      <c r="AI8" s="74"/>
      <c r="AJ8" s="74"/>
      <c r="AK8" s="2"/>
      <c r="AL8" s="65">
        <f>データ!$R$6</f>
        <v>695690</v>
      </c>
      <c r="AM8" s="65"/>
      <c r="AN8" s="65"/>
      <c r="AO8" s="65"/>
      <c r="AP8" s="65"/>
      <c r="AQ8" s="65"/>
      <c r="AR8" s="65"/>
      <c r="AS8" s="65"/>
      <c r="AT8" s="36">
        <f>データ!$S$6</f>
        <v>789.95</v>
      </c>
      <c r="AU8" s="37"/>
      <c r="AV8" s="37"/>
      <c r="AW8" s="37"/>
      <c r="AX8" s="37"/>
      <c r="AY8" s="37"/>
      <c r="AZ8" s="37"/>
      <c r="BA8" s="37"/>
      <c r="BB8" s="54">
        <f>データ!$T$6</f>
        <v>880.68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80.010000000000005</v>
      </c>
      <c r="J10" s="37"/>
      <c r="K10" s="37"/>
      <c r="L10" s="37"/>
      <c r="M10" s="37"/>
      <c r="N10" s="37"/>
      <c r="O10" s="64"/>
      <c r="P10" s="54">
        <f>データ!$P$6</f>
        <v>99.88</v>
      </c>
      <c r="Q10" s="54"/>
      <c r="R10" s="54"/>
      <c r="S10" s="54"/>
      <c r="T10" s="54"/>
      <c r="U10" s="54"/>
      <c r="V10" s="54"/>
      <c r="W10" s="65">
        <f>データ!$Q$6</f>
        <v>2882</v>
      </c>
      <c r="X10" s="65"/>
      <c r="Y10" s="65"/>
      <c r="Z10" s="65"/>
      <c r="AA10" s="65"/>
      <c r="AB10" s="65"/>
      <c r="AC10" s="65"/>
      <c r="AD10" s="2"/>
      <c r="AE10" s="2"/>
      <c r="AF10" s="2"/>
      <c r="AG10" s="2"/>
      <c r="AH10" s="2"/>
      <c r="AI10" s="2"/>
      <c r="AJ10" s="2"/>
      <c r="AK10" s="2"/>
      <c r="AL10" s="65">
        <f>データ!$U$6</f>
        <v>692403</v>
      </c>
      <c r="AM10" s="65"/>
      <c r="AN10" s="65"/>
      <c r="AO10" s="65"/>
      <c r="AP10" s="65"/>
      <c r="AQ10" s="65"/>
      <c r="AR10" s="65"/>
      <c r="AS10" s="65"/>
      <c r="AT10" s="36">
        <f>データ!$V$6</f>
        <v>750.24</v>
      </c>
      <c r="AU10" s="37"/>
      <c r="AV10" s="37"/>
      <c r="AW10" s="37"/>
      <c r="AX10" s="37"/>
      <c r="AY10" s="37"/>
      <c r="AZ10" s="37"/>
      <c r="BA10" s="37"/>
      <c r="BB10" s="54">
        <f>データ!$W$6</f>
        <v>922.91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0PFfZhDZofpB1O+zmanuwRYt9aYY9E7au1nQcmvv8xibt1q6eNVNchTIH2z40nsx/4vtyAn5CD+3gmQQ5y3Dw==" saltValue="JS16nFiuWpVo7vDBEY5Z4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331007</v>
      </c>
      <c r="D6" s="20">
        <f t="shared" si="3"/>
        <v>46</v>
      </c>
      <c r="E6" s="20">
        <f t="shared" si="3"/>
        <v>1</v>
      </c>
      <c r="F6" s="20">
        <f t="shared" si="3"/>
        <v>0</v>
      </c>
      <c r="G6" s="20">
        <f t="shared" si="3"/>
        <v>1</v>
      </c>
      <c r="H6" s="20" t="str">
        <f t="shared" si="3"/>
        <v>岡山県　岡山市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80.010000000000005</v>
      </c>
      <c r="P6" s="21">
        <f t="shared" si="3"/>
        <v>99.88</v>
      </c>
      <c r="Q6" s="21">
        <f t="shared" si="3"/>
        <v>2882</v>
      </c>
      <c r="R6" s="21">
        <f t="shared" si="3"/>
        <v>695690</v>
      </c>
      <c r="S6" s="21">
        <f t="shared" si="3"/>
        <v>789.95</v>
      </c>
      <c r="T6" s="21">
        <f t="shared" si="3"/>
        <v>880.68</v>
      </c>
      <c r="U6" s="21">
        <f t="shared" si="3"/>
        <v>692403</v>
      </c>
      <c r="V6" s="21">
        <f t="shared" si="3"/>
        <v>750.24</v>
      </c>
      <c r="W6" s="21">
        <f t="shared" si="3"/>
        <v>922.91</v>
      </c>
      <c r="X6" s="22">
        <f>IF(X7="",NA(),X7)</f>
        <v>109.75</v>
      </c>
      <c r="Y6" s="22">
        <f t="shared" ref="Y6:AG6" si="4">IF(Y7="",NA(),Y7)</f>
        <v>109.46</v>
      </c>
      <c r="Z6" s="22">
        <f t="shared" si="4"/>
        <v>107.71</v>
      </c>
      <c r="AA6" s="22">
        <f t="shared" si="4"/>
        <v>103.25</v>
      </c>
      <c r="AB6" s="22">
        <f t="shared" si="4"/>
        <v>115.93</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253.11</v>
      </c>
      <c r="AU6" s="22">
        <f t="shared" ref="AU6:BC6" si="6">IF(AU7="",NA(),AU7)</f>
        <v>244.67</v>
      </c>
      <c r="AV6" s="22">
        <f t="shared" si="6"/>
        <v>196.74</v>
      </c>
      <c r="AW6" s="22">
        <f t="shared" si="6"/>
        <v>191.37</v>
      </c>
      <c r="AX6" s="22">
        <f t="shared" si="6"/>
        <v>245.65</v>
      </c>
      <c r="AY6" s="22">
        <f t="shared" si="6"/>
        <v>170.76</v>
      </c>
      <c r="AZ6" s="22">
        <f t="shared" si="6"/>
        <v>169.11</v>
      </c>
      <c r="BA6" s="22">
        <f t="shared" si="6"/>
        <v>157.01</v>
      </c>
      <c r="BB6" s="22">
        <f t="shared" si="6"/>
        <v>147.65</v>
      </c>
      <c r="BC6" s="22">
        <f t="shared" si="6"/>
        <v>150.03</v>
      </c>
      <c r="BD6" s="21" t="str">
        <f>IF(BD7="","",IF(BD7="-","【-】","【"&amp;SUBSTITUTE(TEXT(BD7,"#,##0.00"),"-","△")&amp;"】"))</f>
        <v>【239.69】</v>
      </c>
      <c r="BE6" s="22">
        <f>IF(BE7="",NA(),BE7)</f>
        <v>184.79</v>
      </c>
      <c r="BF6" s="22">
        <f t="shared" ref="BF6:BN6" si="7">IF(BF7="",NA(),BF7)</f>
        <v>181.92</v>
      </c>
      <c r="BG6" s="22">
        <f t="shared" si="7"/>
        <v>189.21</v>
      </c>
      <c r="BH6" s="22">
        <f t="shared" si="7"/>
        <v>198.78</v>
      </c>
      <c r="BI6" s="22">
        <f t="shared" si="7"/>
        <v>171.25</v>
      </c>
      <c r="BJ6" s="22">
        <f t="shared" si="7"/>
        <v>200.12</v>
      </c>
      <c r="BK6" s="22">
        <f t="shared" si="7"/>
        <v>194.42</v>
      </c>
      <c r="BL6" s="22">
        <f t="shared" si="7"/>
        <v>195.5</v>
      </c>
      <c r="BM6" s="22">
        <f t="shared" si="7"/>
        <v>195.64</v>
      </c>
      <c r="BN6" s="22">
        <f t="shared" si="7"/>
        <v>199.14</v>
      </c>
      <c r="BO6" s="21" t="str">
        <f>IF(BO7="","",IF(BO7="-","【-】","【"&amp;SUBSTITUTE(TEXT(BO7,"#,##0.00"),"-","△")&amp;"】"))</f>
        <v>【264.86】</v>
      </c>
      <c r="BP6" s="22">
        <f>IF(BP7="",NA(),BP7)</f>
        <v>101.27</v>
      </c>
      <c r="BQ6" s="22">
        <f t="shared" ref="BQ6:BY6" si="8">IF(BQ7="",NA(),BQ7)</f>
        <v>103.09</v>
      </c>
      <c r="BR6" s="22">
        <f t="shared" si="8"/>
        <v>100.55</v>
      </c>
      <c r="BS6" s="22">
        <f t="shared" si="8"/>
        <v>95.59</v>
      </c>
      <c r="BT6" s="22">
        <f t="shared" si="8"/>
        <v>110.67</v>
      </c>
      <c r="BU6" s="22">
        <f t="shared" si="8"/>
        <v>98.26</v>
      </c>
      <c r="BV6" s="22">
        <f t="shared" si="8"/>
        <v>100.4</v>
      </c>
      <c r="BW6" s="22">
        <f t="shared" si="8"/>
        <v>96.51</v>
      </c>
      <c r="BX6" s="22">
        <f t="shared" si="8"/>
        <v>95.29</v>
      </c>
      <c r="BY6" s="22">
        <f t="shared" si="8"/>
        <v>95.27</v>
      </c>
      <c r="BZ6" s="21" t="str">
        <f>IF(BZ7="","",IF(BZ7="-","【-】","【"&amp;SUBSTITUTE(TEXT(BZ7,"#,##0.00"),"-","△")&amp;"】"))</f>
        <v>【97.59】</v>
      </c>
      <c r="CA6" s="22">
        <f>IF(CA7="",NA(),CA7)</f>
        <v>148.38999999999999</v>
      </c>
      <c r="CB6" s="22">
        <f t="shared" ref="CB6:CJ6" si="9">IF(CB7="",NA(),CB7)</f>
        <v>150.22</v>
      </c>
      <c r="CC6" s="22">
        <f t="shared" si="9"/>
        <v>154.81</v>
      </c>
      <c r="CD6" s="22">
        <f t="shared" si="9"/>
        <v>163.18</v>
      </c>
      <c r="CE6" s="22">
        <f t="shared" si="9"/>
        <v>165.31</v>
      </c>
      <c r="CF6" s="22">
        <f t="shared" si="9"/>
        <v>172.33</v>
      </c>
      <c r="CG6" s="22">
        <f t="shared" si="9"/>
        <v>172.8</v>
      </c>
      <c r="CH6" s="22">
        <f t="shared" si="9"/>
        <v>180.94</v>
      </c>
      <c r="CI6" s="22">
        <f t="shared" si="9"/>
        <v>186.56</v>
      </c>
      <c r="CJ6" s="22">
        <f t="shared" si="9"/>
        <v>189.6</v>
      </c>
      <c r="CK6" s="21" t="str">
        <f>IF(CK7="","",IF(CK7="-","【-】","【"&amp;SUBSTITUTE(TEXT(CK7,"#,##0.00"),"-","△")&amp;"】"))</f>
        <v>【181.66】</v>
      </c>
      <c r="CL6" s="22">
        <f>IF(CL7="",NA(),CL7)</f>
        <v>70.37</v>
      </c>
      <c r="CM6" s="22">
        <f t="shared" ref="CM6:CU6" si="10">IF(CM7="",NA(),CM7)</f>
        <v>70.11</v>
      </c>
      <c r="CN6" s="22">
        <f t="shared" si="10"/>
        <v>69.239999999999995</v>
      </c>
      <c r="CO6" s="22">
        <f t="shared" si="10"/>
        <v>67.849999999999994</v>
      </c>
      <c r="CP6" s="22">
        <f t="shared" si="10"/>
        <v>72.459999999999994</v>
      </c>
      <c r="CQ6" s="22">
        <f t="shared" si="10"/>
        <v>59.37</v>
      </c>
      <c r="CR6" s="22">
        <f t="shared" si="10"/>
        <v>58.84</v>
      </c>
      <c r="CS6" s="22">
        <f t="shared" si="10"/>
        <v>58.91</v>
      </c>
      <c r="CT6" s="22">
        <f t="shared" si="10"/>
        <v>58.89</v>
      </c>
      <c r="CU6" s="22">
        <f t="shared" si="10"/>
        <v>59.38</v>
      </c>
      <c r="CV6" s="21" t="str">
        <f>IF(CV7="","",IF(CV7="-","【-】","【"&amp;SUBSTITUTE(TEXT(CV7,"#,##0.00"),"-","△")&amp;"】"))</f>
        <v>【60.21】</v>
      </c>
      <c r="CW6" s="22">
        <f>IF(CW7="",NA(),CW7)</f>
        <v>90.98</v>
      </c>
      <c r="CX6" s="22">
        <f t="shared" ref="CX6:DF6" si="11">IF(CX7="",NA(),CX7)</f>
        <v>91.04</v>
      </c>
      <c r="CY6" s="22">
        <f t="shared" si="11"/>
        <v>91</v>
      </c>
      <c r="CZ6" s="22">
        <f t="shared" si="11"/>
        <v>90.83</v>
      </c>
      <c r="DA6" s="22">
        <f t="shared" si="11"/>
        <v>90.54</v>
      </c>
      <c r="DB6" s="22">
        <f t="shared" si="11"/>
        <v>93.68</v>
      </c>
      <c r="DC6" s="22">
        <f t="shared" si="11"/>
        <v>94.13</v>
      </c>
      <c r="DD6" s="22">
        <f t="shared" si="11"/>
        <v>93.84</v>
      </c>
      <c r="DE6" s="22">
        <f t="shared" si="11"/>
        <v>93.56</v>
      </c>
      <c r="DF6" s="22">
        <f t="shared" si="11"/>
        <v>93.7</v>
      </c>
      <c r="DG6" s="21" t="str">
        <f>IF(DG7="","",IF(DG7="-","【-】","【"&amp;SUBSTITUTE(TEXT(DG7,"#,##0.00"),"-","△")&amp;"】"))</f>
        <v>【89.21】</v>
      </c>
      <c r="DH6" s="22">
        <f>IF(DH7="",NA(),DH7)</f>
        <v>51.04</v>
      </c>
      <c r="DI6" s="22">
        <f t="shared" ref="DI6:DQ6" si="12">IF(DI7="",NA(),DI7)</f>
        <v>51.95</v>
      </c>
      <c r="DJ6" s="22">
        <f t="shared" si="12"/>
        <v>51.81</v>
      </c>
      <c r="DK6" s="22">
        <f t="shared" si="12"/>
        <v>51.95</v>
      </c>
      <c r="DL6" s="22">
        <f t="shared" si="12"/>
        <v>52.92</v>
      </c>
      <c r="DM6" s="22">
        <f t="shared" si="12"/>
        <v>50.32</v>
      </c>
      <c r="DN6" s="22">
        <f t="shared" si="12"/>
        <v>50.93</v>
      </c>
      <c r="DO6" s="22">
        <f t="shared" si="12"/>
        <v>51.24</v>
      </c>
      <c r="DP6" s="22">
        <f t="shared" si="12"/>
        <v>51.59</v>
      </c>
      <c r="DQ6" s="22">
        <f t="shared" si="12"/>
        <v>51.71</v>
      </c>
      <c r="DR6" s="21" t="str">
        <f>IF(DR7="","",IF(DR7="-","【-】","【"&amp;SUBSTITUTE(TEXT(DR7,"#,##0.00"),"-","△")&amp;"】"))</f>
        <v>【52.41】</v>
      </c>
      <c r="DS6" s="22">
        <f>IF(DS7="",NA(),DS7)</f>
        <v>25.87</v>
      </c>
      <c r="DT6" s="22">
        <f t="shared" ref="DT6:EB6" si="13">IF(DT7="",NA(),DT7)</f>
        <v>26.54</v>
      </c>
      <c r="DU6" s="22">
        <f t="shared" si="13"/>
        <v>27.59</v>
      </c>
      <c r="DV6" s="22">
        <f t="shared" si="13"/>
        <v>29.05</v>
      </c>
      <c r="DW6" s="22">
        <f t="shared" si="13"/>
        <v>30.57</v>
      </c>
      <c r="DX6" s="22">
        <f t="shared" si="13"/>
        <v>24.26</v>
      </c>
      <c r="DY6" s="22">
        <f t="shared" si="13"/>
        <v>25.55</v>
      </c>
      <c r="DZ6" s="22">
        <f t="shared" si="13"/>
        <v>26.73</v>
      </c>
      <c r="EA6" s="22">
        <f t="shared" si="13"/>
        <v>28.09</v>
      </c>
      <c r="EB6" s="22">
        <f t="shared" si="13"/>
        <v>29.51</v>
      </c>
      <c r="EC6" s="21" t="str">
        <f>IF(EC7="","",IF(EC7="-","【-】","【"&amp;SUBSTITUTE(TEXT(EC7,"#,##0.00"),"-","△")&amp;"】"))</f>
        <v>【26.78】</v>
      </c>
      <c r="ED6" s="22">
        <f>IF(ED7="",NA(),ED7)</f>
        <v>1.02</v>
      </c>
      <c r="EE6" s="22">
        <f t="shared" ref="EE6:EM6" si="14">IF(EE7="",NA(),EE7)</f>
        <v>0.82</v>
      </c>
      <c r="EF6" s="22">
        <f t="shared" si="14"/>
        <v>0.88</v>
      </c>
      <c r="EG6" s="22">
        <f t="shared" si="14"/>
        <v>0.66</v>
      </c>
      <c r="EH6" s="22">
        <f t="shared" si="14"/>
        <v>0.62</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331007</v>
      </c>
      <c r="D7" s="24">
        <v>46</v>
      </c>
      <c r="E7" s="24">
        <v>1</v>
      </c>
      <c r="F7" s="24">
        <v>0</v>
      </c>
      <c r="G7" s="24">
        <v>1</v>
      </c>
      <c r="H7" s="24" t="s">
        <v>93</v>
      </c>
      <c r="I7" s="24" t="s">
        <v>94</v>
      </c>
      <c r="J7" s="24" t="s">
        <v>95</v>
      </c>
      <c r="K7" s="24" t="s">
        <v>96</v>
      </c>
      <c r="L7" s="24" t="s">
        <v>97</v>
      </c>
      <c r="M7" s="24" t="s">
        <v>98</v>
      </c>
      <c r="N7" s="25" t="s">
        <v>99</v>
      </c>
      <c r="O7" s="25">
        <v>80.010000000000005</v>
      </c>
      <c r="P7" s="25">
        <v>99.88</v>
      </c>
      <c r="Q7" s="25">
        <v>2882</v>
      </c>
      <c r="R7" s="25">
        <v>695690</v>
      </c>
      <c r="S7" s="25">
        <v>789.95</v>
      </c>
      <c r="T7" s="25">
        <v>880.68</v>
      </c>
      <c r="U7" s="25">
        <v>692403</v>
      </c>
      <c r="V7" s="25">
        <v>750.24</v>
      </c>
      <c r="W7" s="25">
        <v>922.91</v>
      </c>
      <c r="X7" s="25">
        <v>109.75</v>
      </c>
      <c r="Y7" s="25">
        <v>109.46</v>
      </c>
      <c r="Z7" s="25">
        <v>107.71</v>
      </c>
      <c r="AA7" s="25">
        <v>103.25</v>
      </c>
      <c r="AB7" s="25">
        <v>115.93</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253.11</v>
      </c>
      <c r="AU7" s="25">
        <v>244.67</v>
      </c>
      <c r="AV7" s="25">
        <v>196.74</v>
      </c>
      <c r="AW7" s="25">
        <v>191.37</v>
      </c>
      <c r="AX7" s="25">
        <v>245.65</v>
      </c>
      <c r="AY7" s="25">
        <v>170.76</v>
      </c>
      <c r="AZ7" s="25">
        <v>169.11</v>
      </c>
      <c r="BA7" s="25">
        <v>157.01</v>
      </c>
      <c r="BB7" s="25">
        <v>147.65</v>
      </c>
      <c r="BC7" s="25">
        <v>150.03</v>
      </c>
      <c r="BD7" s="25">
        <v>239.69</v>
      </c>
      <c r="BE7" s="25">
        <v>184.79</v>
      </c>
      <c r="BF7" s="25">
        <v>181.92</v>
      </c>
      <c r="BG7" s="25">
        <v>189.21</v>
      </c>
      <c r="BH7" s="25">
        <v>198.78</v>
      </c>
      <c r="BI7" s="25">
        <v>171.25</v>
      </c>
      <c r="BJ7" s="25">
        <v>200.12</v>
      </c>
      <c r="BK7" s="25">
        <v>194.42</v>
      </c>
      <c r="BL7" s="25">
        <v>195.5</v>
      </c>
      <c r="BM7" s="25">
        <v>195.64</v>
      </c>
      <c r="BN7" s="25">
        <v>199.14</v>
      </c>
      <c r="BO7" s="25">
        <v>264.86</v>
      </c>
      <c r="BP7" s="25">
        <v>101.27</v>
      </c>
      <c r="BQ7" s="25">
        <v>103.09</v>
      </c>
      <c r="BR7" s="25">
        <v>100.55</v>
      </c>
      <c r="BS7" s="25">
        <v>95.59</v>
      </c>
      <c r="BT7" s="25">
        <v>110.67</v>
      </c>
      <c r="BU7" s="25">
        <v>98.26</v>
      </c>
      <c r="BV7" s="25">
        <v>100.4</v>
      </c>
      <c r="BW7" s="25">
        <v>96.51</v>
      </c>
      <c r="BX7" s="25">
        <v>95.29</v>
      </c>
      <c r="BY7" s="25">
        <v>95.27</v>
      </c>
      <c r="BZ7" s="25">
        <v>97.59</v>
      </c>
      <c r="CA7" s="25">
        <v>148.38999999999999</v>
      </c>
      <c r="CB7" s="25">
        <v>150.22</v>
      </c>
      <c r="CC7" s="25">
        <v>154.81</v>
      </c>
      <c r="CD7" s="25">
        <v>163.18</v>
      </c>
      <c r="CE7" s="25">
        <v>165.31</v>
      </c>
      <c r="CF7" s="25">
        <v>172.33</v>
      </c>
      <c r="CG7" s="25">
        <v>172.8</v>
      </c>
      <c r="CH7" s="25">
        <v>180.94</v>
      </c>
      <c r="CI7" s="25">
        <v>186.56</v>
      </c>
      <c r="CJ7" s="25">
        <v>189.6</v>
      </c>
      <c r="CK7" s="25">
        <v>181.66</v>
      </c>
      <c r="CL7" s="25">
        <v>70.37</v>
      </c>
      <c r="CM7" s="25">
        <v>70.11</v>
      </c>
      <c r="CN7" s="25">
        <v>69.239999999999995</v>
      </c>
      <c r="CO7" s="25">
        <v>67.849999999999994</v>
      </c>
      <c r="CP7" s="25">
        <v>72.459999999999994</v>
      </c>
      <c r="CQ7" s="25">
        <v>59.37</v>
      </c>
      <c r="CR7" s="25">
        <v>58.84</v>
      </c>
      <c r="CS7" s="25">
        <v>58.91</v>
      </c>
      <c r="CT7" s="25">
        <v>58.89</v>
      </c>
      <c r="CU7" s="25">
        <v>59.38</v>
      </c>
      <c r="CV7" s="25">
        <v>60.21</v>
      </c>
      <c r="CW7" s="25">
        <v>90.98</v>
      </c>
      <c r="CX7" s="25">
        <v>91.04</v>
      </c>
      <c r="CY7" s="25">
        <v>91</v>
      </c>
      <c r="CZ7" s="25">
        <v>90.83</v>
      </c>
      <c r="DA7" s="25">
        <v>90.54</v>
      </c>
      <c r="DB7" s="25">
        <v>93.68</v>
      </c>
      <c r="DC7" s="25">
        <v>94.13</v>
      </c>
      <c r="DD7" s="25">
        <v>93.84</v>
      </c>
      <c r="DE7" s="25">
        <v>93.56</v>
      </c>
      <c r="DF7" s="25">
        <v>93.7</v>
      </c>
      <c r="DG7" s="25">
        <v>89.21</v>
      </c>
      <c r="DH7" s="25">
        <v>51.04</v>
      </c>
      <c r="DI7" s="25">
        <v>51.95</v>
      </c>
      <c r="DJ7" s="25">
        <v>51.81</v>
      </c>
      <c r="DK7" s="25">
        <v>51.95</v>
      </c>
      <c r="DL7" s="25">
        <v>52.92</v>
      </c>
      <c r="DM7" s="25">
        <v>50.32</v>
      </c>
      <c r="DN7" s="25">
        <v>50.93</v>
      </c>
      <c r="DO7" s="25">
        <v>51.24</v>
      </c>
      <c r="DP7" s="25">
        <v>51.59</v>
      </c>
      <c r="DQ7" s="25">
        <v>51.71</v>
      </c>
      <c r="DR7" s="25">
        <v>52.41</v>
      </c>
      <c r="DS7" s="25">
        <v>25.87</v>
      </c>
      <c r="DT7" s="25">
        <v>26.54</v>
      </c>
      <c r="DU7" s="25">
        <v>27.59</v>
      </c>
      <c r="DV7" s="25">
        <v>29.05</v>
      </c>
      <c r="DW7" s="25">
        <v>30.57</v>
      </c>
      <c r="DX7" s="25">
        <v>24.26</v>
      </c>
      <c r="DY7" s="25">
        <v>25.55</v>
      </c>
      <c r="DZ7" s="25">
        <v>26.73</v>
      </c>
      <c r="EA7" s="25">
        <v>28.09</v>
      </c>
      <c r="EB7" s="25">
        <v>29.51</v>
      </c>
      <c r="EC7" s="25">
        <v>26.78</v>
      </c>
      <c r="ED7" s="25">
        <v>1.02</v>
      </c>
      <c r="EE7" s="25">
        <v>0.82</v>
      </c>
      <c r="EF7" s="25">
        <v>0.88</v>
      </c>
      <c r="EG7" s="25">
        <v>0.66</v>
      </c>
      <c r="EH7" s="25">
        <v>0.62</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F0E3558-7FCC-4CA8-B415-43858A50C50C}"/>
</file>

<file path=customXml/itemProps2.xml><?xml version="1.0" encoding="utf-8"?>
<ds:datastoreItem xmlns:ds="http://schemas.openxmlformats.org/officeDocument/2006/customXml" ds:itemID="{09953B85-25B2-44B0-9D18-3A1AC119AE65}"/>
</file>

<file path=customXml/itemProps3.xml><?xml version="1.0" encoding="utf-8"?>
<ds:datastoreItem xmlns:ds="http://schemas.openxmlformats.org/officeDocument/2006/customXml" ds:itemID="{0ED0C074-CC83-42CC-BD23-8A25662C63F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2025-12-12T09:21:26Z</dcterms:created>
  <dcterms:modified xsi:type="dcterms:W3CDTF">2026-01-30T07:55:31Z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