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2" documentId="13_ncr:1_{4BC0403E-0641-4ECA-A981-BF961CE5B695}" xr6:coauthVersionLast="47" xr6:coauthVersionMax="47" xr10:uidLastSave="{EB842C8B-6D52-45E8-B3D1-F81352617587}"/>
  <workbookProtection workbookAlgorithmName="SHA-512" workbookHashValue="sFfLs1NyAASpT4jL0NK8Ab1yjOCBaZPrPywohBBxmESEkh+wc4y/M88Bbijyc/PDkMbx1o2bjUbLpMRKPkYSQg==" workbookSaltValue="vjph+giOi3XXkSpWs/Aexw==" workbookSpinCount="100000" lockStructure="1"/>
  <bookViews>
    <workbookView xWindow="19090" yWindow="-760" windowWidth="19420" windowHeight="1150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G12" i="5" l="1"/>
  <c r="CM12" i="5"/>
  <c r="CI12" i="5"/>
  <c r="DT11" i="5"/>
  <c r="DP11" i="5"/>
  <c r="CW11" i="5"/>
  <c r="CV11" i="5"/>
  <c r="ED10" i="5"/>
  <c r="DT10" i="5"/>
  <c r="DS10" i="5"/>
  <c r="CX10" i="5"/>
  <c r="CL10" i="5"/>
  <c r="CB10" i="5"/>
  <c r="CA10" i="5"/>
  <c r="BF10" i="5"/>
  <c r="AT10" i="5"/>
  <c r="AI10" i="5"/>
  <c r="X10" i="5"/>
  <c r="F10" i="5"/>
  <c r="DI10" i="5" s="1"/>
  <c r="E10" i="5"/>
  <c r="CW10" i="5" s="1"/>
  <c r="D10" i="5"/>
  <c r="CV10" i="5" s="1"/>
  <c r="C10" i="5"/>
  <c r="DF10" i="5" s="1"/>
  <c r="B10" i="5"/>
  <c r="DE10" i="5" s="1"/>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R6" i="5"/>
  <c r="DS11" i="5" s="1"/>
  <c r="DQ6" i="5"/>
  <c r="DP6" i="5"/>
  <c r="DQ11" i="5" s="1"/>
  <c r="DO6" i="5"/>
  <c r="GK80" i="4" s="1"/>
  <c r="DN6" i="5"/>
  <c r="HK90" i="4" s="1"/>
  <c r="DM6" i="5"/>
  <c r="DL6" i="5"/>
  <c r="DH12" i="5" s="1"/>
  <c r="DK6" i="5"/>
  <c r="DJ6" i="5"/>
  <c r="DF12" i="5" s="1"/>
  <c r="DI6" i="5"/>
  <c r="DH6" i="5"/>
  <c r="DI11" i="5" s="1"/>
  <c r="DG6" i="5"/>
  <c r="DH11" i="5" s="1"/>
  <c r="DF6" i="5"/>
  <c r="DG11" i="5" s="1"/>
  <c r="DE6" i="5"/>
  <c r="DF11" i="5" s="1"/>
  <c r="DD6" i="5"/>
  <c r="DE11" i="5" s="1"/>
  <c r="DC6" i="5"/>
  <c r="DB6" i="5"/>
  <c r="CX12" i="5" s="1"/>
  <c r="DA6" i="5"/>
  <c r="QN56" i="4" s="1"/>
  <c r="CZ6" i="5"/>
  <c r="CV12" i="5" s="1"/>
  <c r="CY6" i="5"/>
  <c r="CU12" i="5" s="1"/>
  <c r="CX6" i="5"/>
  <c r="CT12" i="5" s="1"/>
  <c r="CW6" i="5"/>
  <c r="CX11" i="5" s="1"/>
  <c r="CV6" i="5"/>
  <c r="QN55" i="4" s="1"/>
  <c r="CU6" i="5"/>
  <c r="CT6" i="5"/>
  <c r="CU11" i="5" s="1"/>
  <c r="CS6" i="5"/>
  <c r="CT11" i="5" s="1"/>
  <c r="CR6" i="5"/>
  <c r="FI90" i="4" s="1"/>
  <c r="CQ6" i="5"/>
  <c r="MN56" i="4" s="1"/>
  <c r="CP6" i="5"/>
  <c r="CL12" i="5" s="1"/>
  <c r="CO6" i="5"/>
  <c r="CK12" i="5" s="1"/>
  <c r="CN6" i="5"/>
  <c r="CJ12" i="5" s="1"/>
  <c r="CM6" i="5"/>
  <c r="CL6" i="5"/>
  <c r="MN55" i="4" s="1"/>
  <c r="CK6" i="5"/>
  <c r="CL11" i="5" s="1"/>
  <c r="CJ6" i="5"/>
  <c r="CK11" i="5" s="1"/>
  <c r="CI6" i="5"/>
  <c r="CJ11" i="5" s="1"/>
  <c r="CH6" i="5"/>
  <c r="JL55" i="4" s="1"/>
  <c r="CG6" i="5"/>
  <c r="EH90" i="4" s="1"/>
  <c r="CF6" i="5"/>
  <c r="CB12" i="5" s="1"/>
  <c r="CE6" i="5"/>
  <c r="CA12" i="5" s="1"/>
  <c r="CD6" i="5"/>
  <c r="BZ12" i="5" s="1"/>
  <c r="CC6" i="5"/>
  <c r="FL56" i="4" s="1"/>
  <c r="CB6" i="5"/>
  <c r="BX12" i="5" s="1"/>
  <c r="CA6" i="5"/>
  <c r="CB11" i="5" s="1"/>
  <c r="BZ6" i="5"/>
  <c r="CA11" i="5" s="1"/>
  <c r="BY6" i="5"/>
  <c r="BZ11" i="5" s="1"/>
  <c r="BX6" i="5"/>
  <c r="FL55" i="4" s="1"/>
  <c r="BW6" i="5"/>
  <c r="BX11" i="5" s="1"/>
  <c r="BV6" i="5"/>
  <c r="DG90" i="4" s="1"/>
  <c r="BU6" i="5"/>
  <c r="BQ12" i="5" s="1"/>
  <c r="BT6" i="5"/>
  <c r="BP12" i="5" s="1"/>
  <c r="BS6" i="5"/>
  <c r="BO12" i="5" s="1"/>
  <c r="BR6" i="5"/>
  <c r="BN12" i="5" s="1"/>
  <c r="BQ6" i="5"/>
  <c r="BM12" i="5" s="1"/>
  <c r="BP6" i="5"/>
  <c r="BQ11" i="5" s="1"/>
  <c r="BO6" i="5"/>
  <c r="BP11" i="5" s="1"/>
  <c r="BN6" i="5"/>
  <c r="BL55" i="4" s="1"/>
  <c r="BM6" i="5"/>
  <c r="BN11" i="5" s="1"/>
  <c r="BL6" i="5"/>
  <c r="BM11" i="5" s="1"/>
  <c r="BK6" i="5"/>
  <c r="CF90" i="4" s="1"/>
  <c r="BJ6" i="5"/>
  <c r="BF12" i="5" s="1"/>
  <c r="BI6" i="5"/>
  <c r="QN33" i="4" s="1"/>
  <c r="BH6" i="5"/>
  <c r="BD12" i="5" s="1"/>
  <c r="BG6" i="5"/>
  <c r="BC12" i="5" s="1"/>
  <c r="BF6" i="5"/>
  <c r="BB12" i="5" s="1"/>
  <c r="BE6" i="5"/>
  <c r="BF11" i="5" s="1"/>
  <c r="BD6" i="5"/>
  <c r="QN32" i="4" s="1"/>
  <c r="BC6" i="5"/>
  <c r="PT32" i="4" s="1"/>
  <c r="BB6" i="5"/>
  <c r="BC11" i="5" s="1"/>
  <c r="BA6" i="5"/>
  <c r="BB11" i="5" s="1"/>
  <c r="AZ6" i="5"/>
  <c r="AY6" i="5"/>
  <c r="AU12" i="5" s="1"/>
  <c r="AX6" i="5"/>
  <c r="AT12" i="5" s="1"/>
  <c r="AW6" i="5"/>
  <c r="AS12" i="5" s="1"/>
  <c r="AV6" i="5"/>
  <c r="AR12" i="5" s="1"/>
  <c r="AU6" i="5"/>
  <c r="JL33" i="4" s="1"/>
  <c r="AT6" i="5"/>
  <c r="MN32" i="4" s="1"/>
  <c r="AS6" i="5"/>
  <c r="AT11" i="5" s="1"/>
  <c r="AR6" i="5"/>
  <c r="AS11" i="5" s="1"/>
  <c r="AQ6" i="5"/>
  <c r="AR11" i="5" s="1"/>
  <c r="AP6" i="5"/>
  <c r="JL32" i="4" s="1"/>
  <c r="AO6" i="5"/>
  <c r="AD90" i="4" s="1"/>
  <c r="AN6" i="5"/>
  <c r="AJ12" i="5" s="1"/>
  <c r="AM6" i="5"/>
  <c r="AI12" i="5" s="1"/>
  <c r="AL6" i="5"/>
  <c r="AH12" i="5" s="1"/>
  <c r="AK6" i="5"/>
  <c r="FL33" i="4" s="1"/>
  <c r="AJ6" i="5"/>
  <c r="AF12" i="5" s="1"/>
  <c r="AI6" i="5"/>
  <c r="AJ11" i="5" s="1"/>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GJ90" i="4"/>
  <c r="BE90" i="4"/>
  <c r="RA81" i="4"/>
  <c r="MW81" i="4"/>
  <c r="KO81" i="4"/>
  <c r="JN81" i="4"/>
  <c r="IM81" i="4"/>
  <c r="HL81" i="4"/>
  <c r="GK81" i="4"/>
  <c r="DB81" i="4"/>
  <c r="CA81" i="4"/>
  <c r="AZ81" i="4"/>
  <c r="OY80" i="4"/>
  <c r="NX80" i="4"/>
  <c r="KO80" i="4"/>
  <c r="JN80" i="4"/>
  <c r="DB80" i="4"/>
  <c r="CA80" i="4"/>
  <c r="Y80" i="4"/>
  <c r="PZ79" i="4"/>
  <c r="OY79" i="4"/>
  <c r="KO79" i="4"/>
  <c r="JN79" i="4"/>
  <c r="IM79" i="4"/>
  <c r="EC79" i="4"/>
  <c r="DB79" i="4"/>
  <c r="AZ79" i="4"/>
  <c r="LT56" i="4"/>
  <c r="KZ56" i="4"/>
  <c r="KF56" i="4"/>
  <c r="JL56" i="4"/>
  <c r="HT56" i="4"/>
  <c r="BL56" i="4"/>
  <c r="RH55" i="4"/>
  <c r="PT55" i="4"/>
  <c r="LT55" i="4"/>
  <c r="ER55" i="4"/>
  <c r="CZ55" i="4"/>
  <c r="CF55" i="4"/>
  <c r="X55" i="4"/>
  <c r="RH54" i="4"/>
  <c r="LT54" i="4"/>
  <c r="HT54" i="4"/>
  <c r="GZ54" i="4"/>
  <c r="ER54" i="4"/>
  <c r="CZ54" i="4"/>
  <c r="CF54" i="4"/>
  <c r="PT33" i="4"/>
  <c r="OZ33" i="4"/>
  <c r="MN33" i="4"/>
  <c r="LT33" i="4"/>
  <c r="KF33" i="4"/>
  <c r="ER33" i="4"/>
  <c r="CZ33" i="4"/>
  <c r="CF33" i="4"/>
  <c r="BL33" i="4"/>
  <c r="AR33" i="4"/>
  <c r="X33" i="4"/>
  <c r="KZ32" i="4"/>
  <c r="KF32" i="4"/>
  <c r="HT32" i="4"/>
  <c r="ER32" i="4"/>
  <c r="X32" i="4"/>
  <c r="RH31" i="4"/>
  <c r="QN31" i="4"/>
  <c r="OZ31" i="4"/>
  <c r="OF31" i="4"/>
  <c r="LT31" i="4"/>
  <c r="KF31" i="4"/>
  <c r="HT31" i="4"/>
  <c r="GZ31" i="4"/>
  <c r="CZ31" i="4"/>
  <c r="CF31" i="4"/>
  <c r="X31" i="4"/>
  <c r="LZ10" i="4"/>
  <c r="IT10" i="4"/>
  <c r="FN10" i="4"/>
  <c r="CH10" i="4"/>
  <c r="B10" i="4"/>
  <c r="PF8" i="4"/>
  <c r="LZ8" i="4"/>
  <c r="IT8" i="4"/>
  <c r="FN8" i="4"/>
  <c r="CH8" i="4"/>
  <c r="B8" i="4"/>
  <c r="B5" i="4"/>
  <c r="CF56" i="4" l="1"/>
  <c r="NX81" i="4"/>
  <c r="OZ32" i="4"/>
  <c r="GZ33" i="4"/>
  <c r="RH33" i="4"/>
  <c r="OF54" i="4"/>
  <c r="HT55" i="4"/>
  <c r="ER56" i="4"/>
  <c r="OZ56" i="4"/>
  <c r="BP10" i="5"/>
  <c r="DH10" i="5"/>
  <c r="BD11" i="5"/>
  <c r="CF32" i="4"/>
  <c r="HT33" i="4"/>
  <c r="X54" i="4"/>
  <c r="QN54" i="4"/>
  <c r="KF55" i="4"/>
  <c r="GZ56" i="4"/>
  <c r="PT56" i="4"/>
  <c r="HL80" i="4"/>
  <c r="BQ10" i="5"/>
  <c r="AQ12" i="5"/>
  <c r="CZ32" i="4"/>
  <c r="KZ55" i="4"/>
  <c r="Y79" i="4"/>
  <c r="U10" i="5"/>
  <c r="DP10" i="5"/>
  <c r="AF10" i="5"/>
  <c r="CT10" i="5"/>
  <c r="GK79" i="4"/>
  <c r="ER31" i="4"/>
  <c r="OF32" i="4"/>
  <c r="GZ55" i="4"/>
  <c r="EC80" i="4"/>
  <c r="DE12" i="5"/>
  <c r="Y81" i="4"/>
  <c r="DI12" i="5"/>
  <c r="EC81" i="4"/>
  <c r="OF55" i="4"/>
  <c r="X56" i="4"/>
  <c r="CZ56" i="4"/>
  <c r="AR31" i="4"/>
  <c r="GF31" i="4"/>
  <c r="KZ31" i="4"/>
  <c r="PT31" i="4"/>
  <c r="AR32" i="4"/>
  <c r="GF32" i="4"/>
  <c r="GF33" i="4"/>
  <c r="OF33" i="4"/>
  <c r="KF54" i="4"/>
  <c r="OZ54" i="4"/>
  <c r="OZ55" i="4"/>
  <c r="AR56" i="4"/>
  <c r="RH56" i="4"/>
  <c r="PZ80" i="4"/>
  <c r="PZ81" i="4"/>
  <c r="GZ32" i="4"/>
  <c r="LT32" i="4"/>
  <c r="RH32" i="4"/>
  <c r="KZ33" i="4"/>
  <c r="AR54" i="4"/>
  <c r="GF54" i="4"/>
  <c r="KZ54" i="4"/>
  <c r="PT54" i="4"/>
  <c r="AR55" i="4"/>
  <c r="GF55" i="4"/>
  <c r="GF56" i="4"/>
  <c r="OF56" i="4"/>
  <c r="NX79" i="4"/>
  <c r="AZ80" i="4"/>
  <c r="MW80" i="4"/>
  <c r="RA80" i="4"/>
  <c r="EA10" i="5"/>
  <c r="CI10" i="5"/>
  <c r="AQ10" i="5"/>
  <c r="MW79" i="4"/>
  <c r="JL54" i="4"/>
  <c r="JL31" i="4"/>
  <c r="EE10" i="5"/>
  <c r="CM10" i="5"/>
  <c r="AU10" i="5"/>
  <c r="RA79" i="4"/>
  <c r="MN54" i="4"/>
  <c r="MN31" i="4"/>
  <c r="Y10" i="5"/>
  <c r="AJ10" i="5"/>
  <c r="BB10" i="5"/>
  <c r="BM10" i="5"/>
  <c r="BX10" i="5"/>
  <c r="CJ10" i="5"/>
  <c r="CU10" i="5"/>
  <c r="BY12" i="5"/>
  <c r="EC12" i="5"/>
  <c r="OY81" i="4"/>
  <c r="EB10" i="5"/>
  <c r="DQ10" i="5"/>
  <c r="BY10" i="5"/>
  <c r="AG10" i="5"/>
  <c r="HL79" i="4"/>
  <c r="FL54" i="4"/>
  <c r="FL31" i="4"/>
  <c r="AR10" i="5"/>
  <c r="BC10" i="5"/>
  <c r="BN10" i="5"/>
  <c r="BZ10" i="5"/>
  <c r="CK10" i="5"/>
  <c r="W11" i="5"/>
  <c r="AQ11" i="5"/>
  <c r="BE11" i="5"/>
  <c r="BY11" i="5"/>
  <c r="CM11" i="5"/>
  <c r="DR11" i="5"/>
  <c r="IM80" i="4"/>
  <c r="DR10" i="5"/>
  <c r="DG10" i="5"/>
  <c r="BO10" i="5"/>
  <c r="W10" i="5"/>
  <c r="CA79" i="4"/>
  <c r="BL54" i="4"/>
  <c r="BL31" i="4"/>
  <c r="V10" i="5"/>
  <c r="AH10" i="5"/>
  <c r="AS10" i="5"/>
  <c r="BD10" i="5"/>
  <c r="EC10" i="5"/>
  <c r="AG12" i="5"/>
  <c r="BE12" i="5"/>
  <c r="AG11" i="5"/>
  <c r="AU11" i="5"/>
  <c r="BO11" i="5"/>
  <c r="CI11" i="5"/>
  <c r="CW12" i="5"/>
  <c r="BE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<sst xmlns="http://schemas.openxmlformats.org/spreadsheetml/2006/main" count="262" uniqueCount="107">
  <si>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</si>
  <si>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</si>
  <si>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</si>
  <si>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</si>
  <si>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</si>
  <si>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</si>
  <si>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</si>
  <si>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</si>
  <si>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</si>
  <si>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</si>
  <si>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</si>
  <si>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</si>
  <si>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</si>
  <si>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</si>
  <si>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</si>
  <si>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</si>
  <si>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</si>
  <si>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</si>
  <si>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</si>
  <si>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</si>
  <si>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</si>
  <si>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</si>
  <si>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</si>
  <si>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</si>
  <si>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</si>
  <si>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</si>
  <si>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</si>
  <si>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</si>
  <si>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</si>
  <si>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</si>
  <si>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</si>
  <si>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</si>
  <si>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</si>
  <si>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</si>
  <si>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</si>
  <si>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</si>
  <si>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</si>
  <si>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</si>
  <si>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</si>
  <si>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</si>
  <si>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</si>
  <si>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</si>
  <si>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</si>
  <si>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</si>
  <si>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</si>
  <si>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</si>
  <si>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</si>
  <si>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</si>
  <si>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</si>
  <si>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</si>
  <si>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</si>
  <si>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</si>
  <si>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</si>
  <si>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</si>
  <si>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</si>
  <si>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</si>
  <si>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</si>
  <si>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</si>
  <si>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</si>
  <si>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</si>
  <si>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</si>
  <si>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</si>
  <si>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</si>
  <si>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</si>
  <si>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</si>
  <si>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</si>
  <si>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</si>
  <si>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</si>
  <si>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</si>
  <si>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</si>
  <si>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</si>
  <si>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</si>
  <si>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</si>
  <si>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</si>
  <si>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</si>
  <si>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</si>
  <si>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</si>
  <si>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</si>
  <si>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</si>
  <si>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</si>
  <si>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</si>
  <si>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</si>
  <si>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</si>
  <si>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</si>
  <si>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</si>
  <si>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</si>
  <si>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</si>
  <si>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</si>
  <si>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331007</t>
  </si>
  <si>
    <t>46</t>
  </si>
  <si>
    <t>02</t>
  </si>
  <si>
    <t>0</t>
  </si>
  <si>
    <t>000</t>
  </si>
  <si>
    <t>岡山県　岡山市</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</si>
  <si>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</si>
  <si>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</si>
  <si>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</si>
  <si>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</si>
  <si>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</si>
  <si>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</si>
  <si>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</si>
  <si>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</si>
  <si>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</si>
  <si>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</si>
  <si>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収支の状況を示す「経常収支比率」について、令和５年度と比較して低下しているのは、営業費用の増加等で経常利益が減少したことによるものです。 
　短期的な債務に対する支払能力を表す「流動比率」については、負担金等の費用が未払金に計上されているため、前年度から減少していますが、類似団体平均と同程度の水準です。企業債の規模を表す「企業債残高対給水収益比率」は、企業債の新たな借入を行っていないため、類似団体平均値と比べると、かなり低い値となっています。 
　また、施設の利用状況や適正な規模を表す「施設利用率」、事業の収益力を表す「契約率（配水能力に占める契約水量の割合）」は過去５年間類似団体平均を上回る値を維持しています。</t>
    <phoneticPr fontId="5"/>
  </si>
  <si>
    <t xml:space="preserve">　本市では老朽化した施設や管路の計画的な更新と災害等に備えた耐震化が課題となっています。この対応策として、令和６年度には料金改定による給水収益の増収、更に上水道との施設共用化によって更新費用を抑えることで、経営改善を図りました。しかしながら、本事業の経営環境は決して楽観できるものではなく、将来にわたって安定的に事業を継続していくため、水需要に見合った事業マネジメントにより効率的な経営に努めます。 </t>
    <phoneticPr fontId="5"/>
  </si>
  <si>
    <t>　管路経年化率と有形固定資産減価償却率は、ともに類似団体平均値より高くなっています。 施設・設備は更新期を迎えていることもあり、有形固定資産減価償却率は徐々に上昇しています。 
　管路更新率は、直近４年間は対象となる管路工事を実施していないため、更新率は０％が続いています。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</si>
</sst>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63.75</c:v>
                </c:pt>
                <c:pt idx="1">
                  <c:v>64.95</c:v>
                </c:pt>
                <c:pt idx="2">
                  <c:v>65.44</c:v>
                </c:pt>
                <c:pt idx="3">
                  <c:v>66.72</c:v>
                </c:pt>
                <c:pt idx="4">
                  <c:v>67.849999999999994</c:v>
                </c:pt>
              </c:numCache>
            </c:numRef>
          </c:val>
          <c:extLst>
            <c:ext xmlns:c16="http://schemas.microsoft.com/office/drawing/2014/chart" uri="{C3380CC4-5D6E-409C-BE32-E72D297353CC}">
              <c16:uniqueId val="{00000000-A824-4DF1-ABF2-522EC6D92AC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A824-4DF1-ABF2-522EC6D92AC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F7-4FB2-A707-032445F5A4F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6AF7-4FB2-A707-032445F5A4F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116.66</c:v>
                </c:pt>
                <c:pt idx="1">
                  <c:v>133.37</c:v>
                </c:pt>
                <c:pt idx="2">
                  <c:v>132.75</c:v>
                </c:pt>
                <c:pt idx="3">
                  <c:v>138.13999999999999</c:v>
                </c:pt>
                <c:pt idx="4">
                  <c:v>129.84</c:v>
                </c:pt>
              </c:numCache>
            </c:numRef>
          </c:val>
          <c:extLst>
            <c:ext xmlns:c16="http://schemas.microsoft.com/office/drawing/2014/chart" uri="{C3380CC4-5D6E-409C-BE32-E72D297353CC}">
              <c16:uniqueId val="{00000000-01D7-4BEB-A7B8-685DCFBA416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01D7-4BEB-A7B8-685DCFBA416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50.95</c:v>
                </c:pt>
                <c:pt idx="1">
                  <c:v>50.95</c:v>
                </c:pt>
                <c:pt idx="2">
                  <c:v>50.95</c:v>
                </c:pt>
                <c:pt idx="3">
                  <c:v>50.95</c:v>
                </c:pt>
                <c:pt idx="4">
                  <c:v>50.95</c:v>
                </c:pt>
              </c:numCache>
            </c:numRef>
          </c:val>
          <c:extLst>
            <c:ext xmlns:c16="http://schemas.microsoft.com/office/drawing/2014/chart" uri="{C3380CC4-5D6E-409C-BE32-E72D297353CC}">
              <c16:uniqueId val="{00000000-A67B-4201-A05C-6320FDF9BBA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A67B-4201-A05C-6320FDF9BBA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1.81</c:v>
                </c:pt>
                <c:pt idx="1">
                  <c:v>0</c:v>
                </c:pt>
                <c:pt idx="2">
                  <c:v>0</c:v>
                </c:pt>
                <c:pt idx="3">
                  <c:v>0</c:v>
                </c:pt>
                <c:pt idx="4">
                  <c:v>0</c:v>
                </c:pt>
              </c:numCache>
            </c:numRef>
          </c:val>
          <c:extLst>
            <c:ext xmlns:c16="http://schemas.microsoft.com/office/drawing/2014/chart" uri="{C3380CC4-5D6E-409C-BE32-E72D297353CC}">
              <c16:uniqueId val="{00000000-A1DD-4E5E-916A-4EAE21CE23C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A1DD-4E5E-916A-4EAE21CE23C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1841.5</c:v>
                </c:pt>
                <c:pt idx="1">
                  <c:v>678.11</c:v>
                </c:pt>
                <c:pt idx="2">
                  <c:v>1471.71</c:v>
                </c:pt>
                <c:pt idx="3">
                  <c:v>1378.68</c:v>
                </c:pt>
                <c:pt idx="4">
                  <c:v>783.96</c:v>
                </c:pt>
              </c:numCache>
            </c:numRef>
          </c:val>
          <c:extLst>
            <c:ext xmlns:c16="http://schemas.microsoft.com/office/drawing/2014/chart" uri="{C3380CC4-5D6E-409C-BE32-E72D297353CC}">
              <c16:uniqueId val="{00000000-261F-49C4-9607-7BBC79D3F90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261F-49C4-9607-7BBC79D3F90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10</c:v>
                </c:pt>
                <c:pt idx="1">
                  <c:v>8.82</c:v>
                </c:pt>
                <c:pt idx="2">
                  <c:v>8.1300000000000008</c:v>
                </c:pt>
                <c:pt idx="3">
                  <c:v>7.17</c:v>
                </c:pt>
                <c:pt idx="4">
                  <c:v>5.33</c:v>
                </c:pt>
              </c:numCache>
            </c:numRef>
          </c:val>
          <c:extLst>
            <c:ext xmlns:c16="http://schemas.microsoft.com/office/drawing/2014/chart" uri="{C3380CC4-5D6E-409C-BE32-E72D297353CC}">
              <c16:uniqueId val="{00000000-A605-44E9-BB16-8B13099CBB6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A605-44E9-BB16-8B13099CBB6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115.28</c:v>
                </c:pt>
                <c:pt idx="1">
                  <c:v>131.97</c:v>
                </c:pt>
                <c:pt idx="2">
                  <c:v>125.86</c:v>
                </c:pt>
                <c:pt idx="3">
                  <c:v>131.32</c:v>
                </c:pt>
                <c:pt idx="4">
                  <c:v>128.19999999999999</c:v>
                </c:pt>
              </c:numCache>
            </c:numRef>
          </c:val>
          <c:extLst>
            <c:ext xmlns:c16="http://schemas.microsoft.com/office/drawing/2014/chart" uri="{C3380CC4-5D6E-409C-BE32-E72D297353CC}">
              <c16:uniqueId val="{00000000-E539-4299-A27D-3D1A7B6F931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E539-4299-A27D-3D1A7B6F931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22.97</c:v>
                </c:pt>
                <c:pt idx="1">
                  <c:v>20.190000000000001</c:v>
                </c:pt>
                <c:pt idx="2">
                  <c:v>21.06</c:v>
                </c:pt>
                <c:pt idx="3">
                  <c:v>20.05</c:v>
                </c:pt>
                <c:pt idx="4">
                  <c:v>24.59</c:v>
                </c:pt>
              </c:numCache>
            </c:numRef>
          </c:val>
          <c:extLst>
            <c:ext xmlns:c16="http://schemas.microsoft.com/office/drawing/2014/chart" uri="{C3380CC4-5D6E-409C-BE32-E72D297353CC}">
              <c16:uniqueId val="{00000000-2904-4C53-8491-18E94870B6C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2904-4C53-8491-18E94870B6C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73.89</c:v>
                </c:pt>
                <c:pt idx="1">
                  <c:v>76.48</c:v>
                </c:pt>
                <c:pt idx="2">
                  <c:v>73.930000000000007</c:v>
                </c:pt>
                <c:pt idx="3">
                  <c:v>73.31</c:v>
                </c:pt>
                <c:pt idx="4">
                  <c:v>77.16</c:v>
                </c:pt>
              </c:numCache>
            </c:numRef>
          </c:val>
          <c:extLst>
            <c:ext xmlns:c16="http://schemas.microsoft.com/office/drawing/2014/chart" uri="{C3380CC4-5D6E-409C-BE32-E72D297353CC}">
              <c16:uniqueId val="{00000000-EFA2-4FAA-A591-4C2D15AF639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EFA2-4FAA-A591-4C2D15AF639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87.44</c:v>
                </c:pt>
                <c:pt idx="1">
                  <c:v>90.49</c:v>
                </c:pt>
                <c:pt idx="2">
                  <c:v>89.82</c:v>
                </c:pt>
                <c:pt idx="3">
                  <c:v>91.18</c:v>
                </c:pt>
                <c:pt idx="4">
                  <c:v>94.08</c:v>
                </c:pt>
              </c:numCache>
            </c:numRef>
          </c:val>
          <c:extLst>
            <c:ext xmlns:c16="http://schemas.microsoft.com/office/drawing/2014/chart" uri="{C3380CC4-5D6E-409C-BE32-E72D297353CC}">
              <c16:uniqueId val="{00000000-C93F-4F11-BE00-0E6AB8018CB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C93F-4F11-BE00-0E6AB8018CB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KR1" zoomScaleNormal="100" workbookViewId="0">
      <selection activeCell="KZ55" sqref="KZ55:LS5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岡山県　岡山市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27100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2</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20911</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88.9</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14</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25495</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104</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116.66</v>
      </c>
      <c r="Y32" s="121"/>
      <c r="Z32" s="121"/>
      <c r="AA32" s="121"/>
      <c r="AB32" s="121"/>
      <c r="AC32" s="121"/>
      <c r="AD32" s="121"/>
      <c r="AE32" s="121"/>
      <c r="AF32" s="121"/>
      <c r="AG32" s="121"/>
      <c r="AH32" s="121"/>
      <c r="AI32" s="121"/>
      <c r="AJ32" s="121"/>
      <c r="AK32" s="121"/>
      <c r="AL32" s="121"/>
      <c r="AM32" s="121"/>
      <c r="AN32" s="121"/>
      <c r="AO32" s="121"/>
      <c r="AP32" s="121"/>
      <c r="AQ32" s="122"/>
      <c r="AR32" s="120">
        <f>データ!U6</f>
        <v>133.37</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132.75</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138.13999999999999</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129.84</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1841.5</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678.11</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1471.71</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1378.68</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783.96</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10</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8.82</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8.1300000000000008</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7.17</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5.33</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110.04</v>
      </c>
      <c r="Y33" s="121"/>
      <c r="Z33" s="121"/>
      <c r="AA33" s="121"/>
      <c r="AB33" s="121"/>
      <c r="AC33" s="121"/>
      <c r="AD33" s="121"/>
      <c r="AE33" s="121"/>
      <c r="AF33" s="121"/>
      <c r="AG33" s="121"/>
      <c r="AH33" s="121"/>
      <c r="AI33" s="121"/>
      <c r="AJ33" s="121"/>
      <c r="AK33" s="121"/>
      <c r="AL33" s="121"/>
      <c r="AM33" s="121"/>
      <c r="AN33" s="121"/>
      <c r="AO33" s="121"/>
      <c r="AP33" s="121"/>
      <c r="AQ33" s="122"/>
      <c r="AR33" s="120">
        <f>データ!Z6</f>
        <v>115</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110.28</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111.15</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110.69</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68.38</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66.13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70.209999999999994</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67.7</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65.61</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771.18</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815.18</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808.62</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717.27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676.82</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444.01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413.29</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408.48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383.72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356.59</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106</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115.28</v>
      </c>
      <c r="Y55" s="121"/>
      <c r="Z55" s="121"/>
      <c r="AA55" s="121"/>
      <c r="AB55" s="121"/>
      <c r="AC55" s="121"/>
      <c r="AD55" s="121"/>
      <c r="AE55" s="121"/>
      <c r="AF55" s="121"/>
      <c r="AG55" s="121"/>
      <c r="AH55" s="121"/>
      <c r="AI55" s="121"/>
      <c r="AJ55" s="121"/>
      <c r="AK55" s="121"/>
      <c r="AL55" s="121"/>
      <c r="AM55" s="121"/>
      <c r="AN55" s="121"/>
      <c r="AO55" s="121"/>
      <c r="AP55" s="121"/>
      <c r="AQ55" s="122"/>
      <c r="AR55" s="120">
        <f>データ!BM6</f>
        <v>131.97</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125.86</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131.32</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128.19999999999999</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22.97</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20.190000000000001</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21.06</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20.05</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24.59</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73.89</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76.48</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73.930000000000007</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73.31</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77.16</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87.44</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90.49</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89.82</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91.18</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94.08</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96.49</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101.92</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98.05</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100.19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99.63</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33.229999999999997</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31.6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33.26</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32.869999999999997</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34.1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44.67</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41.71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47.02</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47.4</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47.6</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63.89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64.7</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65.38</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68.25</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68.150000000000006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105</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63.75</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64.95</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65.44</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66.72</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67.849999999999994</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50.95</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50.95</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50.95</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50.95</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50.95</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1.81</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55.38</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56.07</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55.87</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56.81</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57.34</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40.880000000000003</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41.24</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39.020000000000003</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39.57</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41.29</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0.12</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0.31</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0.03</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0.04</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0.24</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2" t="s">
        <v>29</v>
      </c>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t="s">
        <v>30</v>
      </c>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t="s">
        <v>31</v>
      </c>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t="s">
        <v>32</v>
      </c>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t="s">
        <v>33</v>
      </c>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t="s">
        <v>34</v>
      </c>
      <c r="EI89" s="142"/>
      <c r="EJ89" s="142"/>
      <c r="EK89" s="142"/>
      <c r="EL89" s="142"/>
      <c r="EM89" s="142"/>
      <c r="EN89" s="142"/>
      <c r="EO89" s="142"/>
      <c r="EP89" s="142"/>
      <c r="EQ89" s="142"/>
      <c r="ER89" s="142"/>
      <c r="ES89" s="142"/>
      <c r="ET89" s="142"/>
      <c r="EU89" s="142"/>
      <c r="EV89" s="142"/>
      <c r="EW89" s="142"/>
      <c r="EX89" s="142"/>
      <c r="EY89" s="142"/>
      <c r="EZ89" s="142"/>
      <c r="FA89" s="142"/>
      <c r="FB89" s="142"/>
      <c r="FC89" s="142"/>
      <c r="FD89" s="142"/>
      <c r="FE89" s="142"/>
      <c r="FF89" s="142"/>
      <c r="FG89" s="142"/>
      <c r="FH89" s="142"/>
      <c r="FI89" s="142" t="s">
        <v>35</v>
      </c>
      <c r="FJ89" s="142"/>
      <c r="FK89" s="142"/>
      <c r="FL89" s="142"/>
      <c r="FM89" s="142"/>
      <c r="FN89" s="142"/>
      <c r="FO89" s="142"/>
      <c r="FP89" s="142"/>
      <c r="FQ89" s="142"/>
      <c r="FR89" s="142"/>
      <c r="FS89" s="142"/>
      <c r="FT89" s="142"/>
      <c r="FU89" s="142"/>
      <c r="FV89" s="142"/>
      <c r="FW89" s="142"/>
      <c r="FX89" s="142"/>
      <c r="FY89" s="142"/>
      <c r="FZ89" s="142"/>
      <c r="GA89" s="142"/>
      <c r="GB89" s="142"/>
      <c r="GC89" s="142"/>
      <c r="GD89" s="142"/>
      <c r="GE89" s="142"/>
      <c r="GF89" s="142"/>
      <c r="GG89" s="142"/>
      <c r="GH89" s="142"/>
      <c r="GI89" s="142"/>
      <c r="GJ89" s="142" t="s">
        <v>36</v>
      </c>
      <c r="GK89" s="142"/>
      <c r="GL89" s="142"/>
      <c r="GM89" s="142"/>
      <c r="GN89" s="142"/>
      <c r="GO89" s="142"/>
      <c r="GP89" s="142"/>
      <c r="GQ89" s="142"/>
      <c r="GR89" s="142"/>
      <c r="GS89" s="142"/>
      <c r="GT89" s="142"/>
      <c r="GU89" s="142"/>
      <c r="GV89" s="142"/>
      <c r="GW89" s="142"/>
      <c r="GX89" s="142"/>
      <c r="GY89" s="142"/>
      <c r="GZ89" s="142"/>
      <c r="HA89" s="142"/>
      <c r="HB89" s="142"/>
      <c r="HC89" s="142"/>
      <c r="HD89" s="142"/>
      <c r="HE89" s="142"/>
      <c r="HF89" s="142"/>
      <c r="HG89" s="142"/>
      <c r="HH89" s="142"/>
      <c r="HI89" s="142"/>
      <c r="HJ89" s="142"/>
      <c r="HK89" s="142" t="s">
        <v>29</v>
      </c>
      <c r="HL89" s="142"/>
      <c r="HM89" s="142"/>
      <c r="HN89" s="142"/>
      <c r="HO89" s="142"/>
      <c r="HP89" s="142"/>
      <c r="HQ89" s="142"/>
      <c r="HR89" s="142"/>
      <c r="HS89" s="142"/>
      <c r="HT89" s="142"/>
      <c r="HU89" s="142"/>
      <c r="HV89" s="142"/>
      <c r="HW89" s="142"/>
      <c r="HX89" s="142"/>
      <c r="HY89" s="142"/>
      <c r="HZ89" s="142"/>
      <c r="IA89" s="142"/>
      <c r="IB89" s="142"/>
      <c r="IC89" s="142"/>
      <c r="ID89" s="142"/>
      <c r="IE89" s="142"/>
      <c r="IF89" s="142"/>
      <c r="IG89" s="142"/>
      <c r="IH89" s="142"/>
      <c r="II89" s="142"/>
      <c r="IJ89" s="142"/>
      <c r="IK89" s="142"/>
      <c r="IL89" s="142" t="s">
        <v>30</v>
      </c>
      <c r="IM89" s="142"/>
      <c r="IN89" s="142"/>
      <c r="IO89" s="142"/>
      <c r="IP89" s="142"/>
      <c r="IQ89" s="142"/>
      <c r="IR89" s="142"/>
      <c r="IS89" s="142"/>
      <c r="IT89" s="142"/>
      <c r="IU89" s="142"/>
      <c r="IV89" s="142"/>
      <c r="IW89" s="142"/>
      <c r="IX89" s="142"/>
      <c r="IY89" s="142"/>
      <c r="IZ89" s="142"/>
      <c r="JA89" s="142"/>
      <c r="JB89" s="142"/>
      <c r="JC89" s="142"/>
      <c r="JD89" s="142"/>
      <c r="JE89" s="142"/>
      <c r="JF89" s="142"/>
      <c r="JG89" s="142"/>
      <c r="JH89" s="142"/>
      <c r="JI89" s="142"/>
      <c r="JJ89" s="142"/>
      <c r="JK89" s="142"/>
      <c r="JL89" s="142"/>
      <c r="JM89" s="142" t="s">
        <v>31</v>
      </c>
      <c r="JN89" s="142"/>
      <c r="JO89" s="142"/>
      <c r="JP89" s="142"/>
      <c r="JQ89" s="142"/>
      <c r="JR89" s="142"/>
      <c r="JS89" s="142"/>
      <c r="JT89" s="142"/>
      <c r="JU89" s="142"/>
      <c r="JV89" s="142"/>
      <c r="JW89" s="142"/>
      <c r="JX89" s="142"/>
      <c r="JY89" s="142"/>
      <c r="JZ89" s="142"/>
      <c r="KA89" s="142"/>
      <c r="KB89" s="142"/>
      <c r="KC89" s="142"/>
      <c r="KD89" s="142"/>
      <c r="KE89" s="142"/>
      <c r="KF89" s="142"/>
      <c r="KG89" s="142"/>
      <c r="KH89" s="142"/>
      <c r="KI89" s="142"/>
      <c r="KJ89" s="142"/>
      <c r="KK89" s="142"/>
      <c r="KL89" s="142"/>
      <c r="KM89" s="14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3" t="str">
        <f>データ!AD6</f>
        <v>【111.95】</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t="str">
        <f>データ!AO6</f>
        <v>【22.25】</v>
      </c>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t="str">
        <f>データ!AZ6</f>
        <v>【439.16】</v>
      </c>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t="str">
        <f>データ!BK6</f>
        <v>【227.97】</v>
      </c>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t="str">
        <f>データ!BV6</f>
        <v>【107.69】</v>
      </c>
      <c r="DH90" s="143"/>
      <c r="DI90" s="143"/>
      <c r="DJ90" s="143"/>
      <c r="DK90" s="143"/>
      <c r="DL90" s="143"/>
      <c r="DM90" s="143"/>
      <c r="DN90" s="143"/>
      <c r="DO90" s="143"/>
      <c r="DP90" s="143"/>
      <c r="DQ90" s="143"/>
      <c r="DR90" s="143"/>
      <c r="DS90" s="143"/>
      <c r="DT90" s="143"/>
      <c r="DU90" s="143"/>
      <c r="DV90" s="143"/>
      <c r="DW90" s="143"/>
      <c r="DX90" s="143"/>
      <c r="DY90" s="143"/>
      <c r="DZ90" s="143"/>
      <c r="EA90" s="143"/>
      <c r="EB90" s="143"/>
      <c r="EC90" s="143"/>
      <c r="ED90" s="143"/>
      <c r="EE90" s="143"/>
      <c r="EF90" s="143"/>
      <c r="EG90" s="143"/>
      <c r="EH90" s="143" t="str">
        <f>データ!CG6</f>
        <v>【20.26】</v>
      </c>
      <c r="EI90" s="143"/>
      <c r="EJ90" s="143"/>
      <c r="EK90" s="143"/>
      <c r="EL90" s="143"/>
      <c r="EM90" s="143"/>
      <c r="EN90" s="143"/>
      <c r="EO90" s="143"/>
      <c r="EP90" s="143"/>
      <c r="EQ90" s="143"/>
      <c r="ER90" s="143"/>
      <c r="ES90" s="143"/>
      <c r="ET90" s="143"/>
      <c r="EU90" s="143"/>
      <c r="EV90" s="143"/>
      <c r="EW90" s="143"/>
      <c r="EX90" s="143"/>
      <c r="EY90" s="143"/>
      <c r="EZ90" s="143"/>
      <c r="FA90" s="143"/>
      <c r="FB90" s="143"/>
      <c r="FC90" s="143"/>
      <c r="FD90" s="143"/>
      <c r="FE90" s="143"/>
      <c r="FF90" s="143"/>
      <c r="FG90" s="143"/>
      <c r="FH90" s="143"/>
      <c r="FI90" s="143" t="str">
        <f>データ!CR6</f>
        <v>【52.31】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3" t="str">
        <f>データ!DC6</f>
        <v>【77.20】</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3" t="str">
        <f>データ!DN6</f>
        <v>【61.29】</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3" t="str">
        <f>データ!DY6</f>
        <v>【50.74】</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3" t="str">
        <f>データ!EJ6</f>
        <v>【0.20】</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YKO5EyhSTGa5W7XqUQ4XfcR0H57iVmm4z0aG3e4VMMyNl1zR1OouQiTMmtdbtFL9NA4gEuEPU0bieFY/rEzJUA==" saltValue="JKQQpKyNDF7WmWCDcOptfA=="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116.66</v>
      </c>
      <c r="U6" s="35">
        <f>U7</f>
        <v>133.37</v>
      </c>
      <c r="V6" s="35">
        <f>V7</f>
        <v>132.75</v>
      </c>
      <c r="W6" s="35">
        <f>W7</f>
        <v>138.13999999999999</v>
      </c>
      <c r="X6" s="35">
        <f t="shared" si="3"/>
        <v>129.84</v>
      </c>
      <c r="Y6" s="35">
        <f t="shared" si="3"/>
        <v>110.04</v>
      </c>
      <c r="Z6" s="35">
        <f t="shared" si="3"/>
        <v>115</v>
      </c>
      <c r="AA6" s="35">
        <f t="shared" si="3"/>
        <v>110.28</v>
      </c>
      <c r="AB6" s="35">
        <f t="shared" si="3"/>
        <v>111.15</v>
      </c>
      <c r="AC6" s="35">
        <f t="shared" si="3"/>
        <v>110.69</v>
      </c>
      <c r="AD6" s="33" t="str">
        <f>IF(AD7="-","【-】","【"&amp;SUBSTITUTE(TEXT(AD7,"#,##0.00"),"-","△")&amp;"】")</f>
        <v>【111.95】</v>
      </c>
      <c r="AE6" s="35">
        <f t="shared" si="3"/>
        <v>0</v>
      </c>
      <c r="AF6" s="35">
        <f>AF7</f>
        <v>0</v>
      </c>
      <c r="AG6" s="35">
        <f>AG7</f>
        <v>0</v>
      </c>
      <c r="AH6" s="35">
        <f>AH7</f>
        <v>0</v>
      </c>
      <c r="AI6" s="35">
        <f t="shared" si="3"/>
        <v>0</v>
      </c>
      <c r="AJ6" s="35">
        <f t="shared" si="3"/>
        <v>68.38</v>
      </c>
      <c r="AK6" s="35">
        <f t="shared" si="3"/>
        <v>66.13</v>
      </c>
      <c r="AL6" s="35">
        <f t="shared" si="3"/>
        <v>70.209999999999994</v>
      </c>
      <c r="AM6" s="35">
        <f t="shared" si="3"/>
        <v>67.7</v>
      </c>
      <c r="AN6" s="35">
        <f t="shared" si="3"/>
        <v>65.61</v>
      </c>
      <c r="AO6" s="33" t="str">
        <f>IF(AO7="-","【-】","【"&amp;SUBSTITUTE(TEXT(AO7,"#,##0.00"),"-","△")&amp;"】")</f>
        <v>【22.25】</v>
      </c>
      <c r="AP6" s="35">
        <f t="shared" si="3"/>
        <v>1841.5</v>
      </c>
      <c r="AQ6" s="35">
        <f>AQ7</f>
        <v>678.11</v>
      </c>
      <c r="AR6" s="35">
        <f>AR7</f>
        <v>1471.71</v>
      </c>
      <c r="AS6" s="35">
        <f>AS7</f>
        <v>1378.68</v>
      </c>
      <c r="AT6" s="35">
        <f t="shared" si="3"/>
        <v>783.96</v>
      </c>
      <c r="AU6" s="35">
        <f t="shared" si="3"/>
        <v>771.18</v>
      </c>
      <c r="AV6" s="35">
        <f t="shared" si="3"/>
        <v>815.18</v>
      </c>
      <c r="AW6" s="35">
        <f t="shared" si="3"/>
        <v>808.62</v>
      </c>
      <c r="AX6" s="35">
        <f t="shared" si="3"/>
        <v>717.27</v>
      </c>
      <c r="AY6" s="35">
        <f t="shared" si="3"/>
        <v>676.82</v>
      </c>
      <c r="AZ6" s="33" t="str">
        <f>IF(AZ7="-","【-】","【"&amp;SUBSTITUTE(TEXT(AZ7,"#,##0.00"),"-","△")&amp;"】")</f>
        <v>【439.16】</v>
      </c>
      <c r="BA6" s="35">
        <f t="shared" si="3"/>
        <v>10</v>
      </c>
      <c r="BB6" s="35">
        <f>BB7</f>
        <v>8.82</v>
      </c>
      <c r="BC6" s="35">
        <f>BC7</f>
        <v>8.1300000000000008</v>
      </c>
      <c r="BD6" s="35">
        <f>BD7</f>
        <v>7.17</v>
      </c>
      <c r="BE6" s="35">
        <f t="shared" si="3"/>
        <v>5.33</v>
      </c>
      <c r="BF6" s="35">
        <f t="shared" si="3"/>
        <v>444.01</v>
      </c>
      <c r="BG6" s="35">
        <f t="shared" si="3"/>
        <v>413.29</v>
      </c>
      <c r="BH6" s="35">
        <f t="shared" si="3"/>
        <v>408.48</v>
      </c>
      <c r="BI6" s="35">
        <f t="shared" si="3"/>
        <v>383.72</v>
      </c>
      <c r="BJ6" s="35">
        <f t="shared" si="3"/>
        <v>356.59</v>
      </c>
      <c r="BK6" s="33" t="str">
        <f>IF(BK7="-","【-】","【"&amp;SUBSTITUTE(TEXT(BK7,"#,##0.00"),"-","△")&amp;"】")</f>
        <v>【227.97】</v>
      </c>
      <c r="BL6" s="35">
        <f t="shared" si="3"/>
        <v>115.28</v>
      </c>
      <c r="BM6" s="35">
        <f>BM7</f>
        <v>131.97</v>
      </c>
      <c r="BN6" s="35">
        <f>BN7</f>
        <v>125.86</v>
      </c>
      <c r="BO6" s="35">
        <f>BO7</f>
        <v>131.32</v>
      </c>
      <c r="BP6" s="35">
        <f t="shared" si="3"/>
        <v>128.19999999999999</v>
      </c>
      <c r="BQ6" s="35">
        <f t="shared" si="3"/>
        <v>96.49</v>
      </c>
      <c r="BR6" s="35">
        <f t="shared" si="3"/>
        <v>101.92</v>
      </c>
      <c r="BS6" s="35">
        <f t="shared" si="3"/>
        <v>98.05</v>
      </c>
      <c r="BT6" s="35">
        <f t="shared" si="3"/>
        <v>100.19</v>
      </c>
      <c r="BU6" s="35">
        <f t="shared" si="3"/>
        <v>99.63</v>
      </c>
      <c r="BV6" s="33" t="str">
        <f>IF(BV7="-","【-】","【"&amp;SUBSTITUTE(TEXT(BV7,"#,##0.00"),"-","△")&amp;"】")</f>
        <v>【107.69】</v>
      </c>
      <c r="BW6" s="35">
        <f t="shared" si="3"/>
        <v>22.97</v>
      </c>
      <c r="BX6" s="35">
        <f>BX7</f>
        <v>20.190000000000001</v>
      </c>
      <c r="BY6" s="35">
        <f>BY7</f>
        <v>21.06</v>
      </c>
      <c r="BZ6" s="35">
        <f>BZ7</f>
        <v>20.05</v>
      </c>
      <c r="CA6" s="35">
        <f t="shared" si="3"/>
        <v>24.59</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73.89</v>
      </c>
      <c r="CI6" s="35">
        <f>CI7</f>
        <v>76.48</v>
      </c>
      <c r="CJ6" s="35">
        <f>CJ7</f>
        <v>73.930000000000007</v>
      </c>
      <c r="CK6" s="35">
        <f>CK7</f>
        <v>73.31</v>
      </c>
      <c r="CL6" s="35">
        <f t="shared" si="5"/>
        <v>77.16</v>
      </c>
      <c r="CM6" s="35">
        <f t="shared" si="5"/>
        <v>44.67</v>
      </c>
      <c r="CN6" s="35">
        <f t="shared" si="5"/>
        <v>41.71</v>
      </c>
      <c r="CO6" s="35">
        <f t="shared" si="5"/>
        <v>47.02</v>
      </c>
      <c r="CP6" s="35">
        <f t="shared" si="5"/>
        <v>47.4</v>
      </c>
      <c r="CQ6" s="35">
        <f t="shared" si="5"/>
        <v>47.6</v>
      </c>
      <c r="CR6" s="33" t="str">
        <f>IF(CR7="-","【-】","【"&amp;SUBSTITUTE(TEXT(CR7,"#,##0.00"),"-","△")&amp;"】")</f>
        <v>【52.31】</v>
      </c>
      <c r="CS6" s="35">
        <f t="shared" ref="CS6:DB6" si="6">CS7</f>
        <v>87.44</v>
      </c>
      <c r="CT6" s="35">
        <f>CT7</f>
        <v>90.49</v>
      </c>
      <c r="CU6" s="35">
        <f>CU7</f>
        <v>89.82</v>
      </c>
      <c r="CV6" s="35">
        <f>CV7</f>
        <v>91.18</v>
      </c>
      <c r="CW6" s="35">
        <f t="shared" si="6"/>
        <v>94.08</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63.75</v>
      </c>
      <c r="DE6" s="35">
        <f>DE7</f>
        <v>64.95</v>
      </c>
      <c r="DF6" s="35">
        <f>DF7</f>
        <v>65.44</v>
      </c>
      <c r="DG6" s="35">
        <f>DG7</f>
        <v>66.72</v>
      </c>
      <c r="DH6" s="35">
        <f t="shared" si="7"/>
        <v>67.849999999999994</v>
      </c>
      <c r="DI6" s="35">
        <f t="shared" si="7"/>
        <v>55.38</v>
      </c>
      <c r="DJ6" s="35">
        <f t="shared" si="7"/>
        <v>56.07</v>
      </c>
      <c r="DK6" s="35">
        <f t="shared" si="7"/>
        <v>55.87</v>
      </c>
      <c r="DL6" s="35">
        <f t="shared" si="7"/>
        <v>56.81</v>
      </c>
      <c r="DM6" s="35">
        <f t="shared" si="7"/>
        <v>57.34</v>
      </c>
      <c r="DN6" s="33" t="str">
        <f>IF(DN7="-","【-】","【"&amp;SUBSTITUTE(TEXT(DN7,"#,##0.00"),"-","△")&amp;"】")</f>
        <v>【61.29】</v>
      </c>
      <c r="DO6" s="35">
        <f t="shared" ref="DO6:DX6" si="8">DO7</f>
        <v>50.95</v>
      </c>
      <c r="DP6" s="35">
        <f>DP7</f>
        <v>50.95</v>
      </c>
      <c r="DQ6" s="35">
        <f>DQ7</f>
        <v>50.95</v>
      </c>
      <c r="DR6" s="35">
        <f>DR7</f>
        <v>50.95</v>
      </c>
      <c r="DS6" s="35">
        <f t="shared" si="8"/>
        <v>50.95</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1.81</v>
      </c>
      <c r="EA6" s="35">
        <f>EA7</f>
        <v>0</v>
      </c>
      <c r="EB6" s="35">
        <f>EB7</f>
        <v>0</v>
      </c>
      <c r="EC6" s="35">
        <f>EC7</f>
        <v>0</v>
      </c>
      <c r="ED6" s="35">
        <f t="shared" si="9"/>
        <v>0</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27100</v>
      </c>
      <c r="L7" s="37" t="s">
        <v>96</v>
      </c>
      <c r="M7" s="38">
        <v>2</v>
      </c>
      <c r="N7" s="38">
        <v>20911</v>
      </c>
      <c r="O7" s="39" t="s">
        <v>97</v>
      </c>
      <c r="P7" s="39">
        <v>88.9</v>
      </c>
      <c r="Q7" s="38">
        <v>14</v>
      </c>
      <c r="R7" s="38">
        <v>25495</v>
      </c>
      <c r="S7" s="37" t="s">
        <v>98</v>
      </c>
      <c r="T7" s="40">
        <v>116.66</v>
      </c>
      <c r="U7" s="40">
        <v>133.37</v>
      </c>
      <c r="V7" s="40">
        <v>132.75</v>
      </c>
      <c r="W7" s="40">
        <v>138.13999999999999</v>
      </c>
      <c r="X7" s="40">
        <v>129.84</v>
      </c>
      <c r="Y7" s="40">
        <v>110.04</v>
      </c>
      <c r="Z7" s="40">
        <v>115</v>
      </c>
      <c r="AA7" s="40">
        <v>110.28</v>
      </c>
      <c r="AB7" s="40">
        <v>111.15</v>
      </c>
      <c r="AC7" s="41">
        <v>110.69</v>
      </c>
      <c r="AD7" s="40">
        <v>111.95</v>
      </c>
      <c r="AE7" s="40">
        <v>0</v>
      </c>
      <c r="AF7" s="40">
        <v>0</v>
      </c>
      <c r="AG7" s="40">
        <v>0</v>
      </c>
      <c r="AH7" s="40">
        <v>0</v>
      </c>
      <c r="AI7" s="40">
        <v>0</v>
      </c>
      <c r="AJ7" s="40">
        <v>68.38</v>
      </c>
      <c r="AK7" s="40">
        <v>66.13</v>
      </c>
      <c r="AL7" s="40">
        <v>70.209999999999994</v>
      </c>
      <c r="AM7" s="40">
        <v>67.7</v>
      </c>
      <c r="AN7" s="40">
        <v>65.61</v>
      </c>
      <c r="AO7" s="40">
        <v>22.25</v>
      </c>
      <c r="AP7" s="40">
        <v>1841.5</v>
      </c>
      <c r="AQ7" s="40">
        <v>678.11</v>
      </c>
      <c r="AR7" s="40">
        <v>1471.71</v>
      </c>
      <c r="AS7" s="40">
        <v>1378.68</v>
      </c>
      <c r="AT7" s="40">
        <v>783.96</v>
      </c>
      <c r="AU7" s="40">
        <v>771.18</v>
      </c>
      <c r="AV7" s="40">
        <v>815.18</v>
      </c>
      <c r="AW7" s="40">
        <v>808.62</v>
      </c>
      <c r="AX7" s="40">
        <v>717.27</v>
      </c>
      <c r="AY7" s="40">
        <v>676.82</v>
      </c>
      <c r="AZ7" s="40">
        <v>439.16</v>
      </c>
      <c r="BA7" s="40">
        <v>10</v>
      </c>
      <c r="BB7" s="40">
        <v>8.82</v>
      </c>
      <c r="BC7" s="40">
        <v>8.1300000000000008</v>
      </c>
      <c r="BD7" s="40">
        <v>7.17</v>
      </c>
      <c r="BE7" s="40">
        <v>5.33</v>
      </c>
      <c r="BF7" s="40">
        <v>444.01</v>
      </c>
      <c r="BG7" s="40">
        <v>413.29</v>
      </c>
      <c r="BH7" s="40">
        <v>408.48</v>
      </c>
      <c r="BI7" s="40">
        <v>383.72</v>
      </c>
      <c r="BJ7" s="40">
        <v>356.59</v>
      </c>
      <c r="BK7" s="40">
        <v>227.97</v>
      </c>
      <c r="BL7" s="40">
        <v>115.28</v>
      </c>
      <c r="BM7" s="40">
        <v>131.97</v>
      </c>
      <c r="BN7" s="40">
        <v>125.86</v>
      </c>
      <c r="BO7" s="40">
        <v>131.32</v>
      </c>
      <c r="BP7" s="40">
        <v>128.19999999999999</v>
      </c>
      <c r="BQ7" s="40">
        <v>96.49</v>
      </c>
      <c r="BR7" s="40">
        <v>101.92</v>
      </c>
      <c r="BS7" s="40">
        <v>98.05</v>
      </c>
      <c r="BT7" s="40">
        <v>100.19</v>
      </c>
      <c r="BU7" s="40">
        <v>99.63</v>
      </c>
      <c r="BV7" s="40">
        <v>107.69</v>
      </c>
      <c r="BW7" s="40">
        <v>22.97</v>
      </c>
      <c r="BX7" s="40">
        <v>20.190000000000001</v>
      </c>
      <c r="BY7" s="40">
        <v>21.06</v>
      </c>
      <c r="BZ7" s="40">
        <v>20.05</v>
      </c>
      <c r="CA7" s="40">
        <v>24.59</v>
      </c>
      <c r="CB7" s="40">
        <v>33.229999999999997</v>
      </c>
      <c r="CC7" s="40">
        <v>31.6</v>
      </c>
      <c r="CD7" s="40">
        <v>33.26</v>
      </c>
      <c r="CE7" s="40">
        <v>32.869999999999997</v>
      </c>
      <c r="CF7" s="40">
        <v>34.1</v>
      </c>
      <c r="CG7" s="40">
        <v>20.260000000000002</v>
      </c>
      <c r="CH7" s="40">
        <v>73.89</v>
      </c>
      <c r="CI7" s="40">
        <v>76.48</v>
      </c>
      <c r="CJ7" s="40">
        <v>73.930000000000007</v>
      </c>
      <c r="CK7" s="40">
        <v>73.31</v>
      </c>
      <c r="CL7" s="40">
        <v>77.16</v>
      </c>
      <c r="CM7" s="40">
        <v>44.67</v>
      </c>
      <c r="CN7" s="40">
        <v>41.71</v>
      </c>
      <c r="CO7" s="40">
        <v>47.02</v>
      </c>
      <c r="CP7" s="40">
        <v>47.4</v>
      </c>
      <c r="CQ7" s="40">
        <v>47.6</v>
      </c>
      <c r="CR7" s="40">
        <v>52.31</v>
      </c>
      <c r="CS7" s="40">
        <v>87.44</v>
      </c>
      <c r="CT7" s="40">
        <v>90.49</v>
      </c>
      <c r="CU7" s="40">
        <v>89.82</v>
      </c>
      <c r="CV7" s="40">
        <v>91.18</v>
      </c>
      <c r="CW7" s="40">
        <v>94.08</v>
      </c>
      <c r="CX7" s="40">
        <v>63.89</v>
      </c>
      <c r="CY7" s="40">
        <v>64.7</v>
      </c>
      <c r="CZ7" s="40">
        <v>65.38</v>
      </c>
      <c r="DA7" s="40">
        <v>68.25</v>
      </c>
      <c r="DB7" s="40">
        <v>68.150000000000006</v>
      </c>
      <c r="DC7" s="40">
        <v>77.2</v>
      </c>
      <c r="DD7" s="40">
        <v>63.75</v>
      </c>
      <c r="DE7" s="40">
        <v>64.95</v>
      </c>
      <c r="DF7" s="40">
        <v>65.44</v>
      </c>
      <c r="DG7" s="40">
        <v>66.72</v>
      </c>
      <c r="DH7" s="40">
        <v>67.849999999999994</v>
      </c>
      <c r="DI7" s="40">
        <v>55.38</v>
      </c>
      <c r="DJ7" s="40">
        <v>56.07</v>
      </c>
      <c r="DK7" s="40">
        <v>55.87</v>
      </c>
      <c r="DL7" s="40">
        <v>56.81</v>
      </c>
      <c r="DM7" s="40">
        <v>57.34</v>
      </c>
      <c r="DN7" s="40">
        <v>61.29</v>
      </c>
      <c r="DO7" s="40">
        <v>50.95</v>
      </c>
      <c r="DP7" s="40">
        <v>50.95</v>
      </c>
      <c r="DQ7" s="40">
        <v>50.95</v>
      </c>
      <c r="DR7" s="40">
        <v>50.95</v>
      </c>
      <c r="DS7" s="40">
        <v>50.95</v>
      </c>
      <c r="DT7" s="40">
        <v>40.880000000000003</v>
      </c>
      <c r="DU7" s="40">
        <v>41.24</v>
      </c>
      <c r="DV7" s="40">
        <v>39.020000000000003</v>
      </c>
      <c r="DW7" s="40">
        <v>39.57</v>
      </c>
      <c r="DX7" s="40">
        <v>41.29</v>
      </c>
      <c r="DY7" s="40">
        <v>50.74</v>
      </c>
      <c r="DZ7" s="40">
        <v>1.81</v>
      </c>
      <c r="EA7" s="40">
        <v>0</v>
      </c>
      <c r="EB7" s="40">
        <v>0</v>
      </c>
      <c r="EC7" s="40">
        <v>0</v>
      </c>
      <c r="ED7" s="40">
        <v>0</v>
      </c>
      <c r="EE7" s="40">
        <v>0.12</v>
      </c>
      <c r="EF7" s="40">
        <v>0.31</v>
      </c>
      <c r="EG7" s="40">
        <v>0.03</v>
      </c>
      <c r="EH7" s="40">
        <v>0.04</v>
      </c>
      <c r="EI7" s="40">
        <v>0.24</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116.66</v>
      </c>
      <c r="V11" s="48">
        <f>IF(U6="-",NA(),U6)</f>
        <v>133.37</v>
      </c>
      <c r="W11" s="48">
        <f>IF(V6="-",NA(),V6)</f>
        <v>132.75</v>
      </c>
      <c r="X11" s="48">
        <f>IF(W6="-",NA(),W6)</f>
        <v>138.13999999999999</v>
      </c>
      <c r="Y11" s="48">
        <f>IF(X6="-",NA(),X6)</f>
        <v>129.84</v>
      </c>
      <c r="AE11" s="47" t="s">
        <v>23</v>
      </c>
      <c r="AF11" s="48">
        <f>IF(AE6="-",NA(),AE6)</f>
        <v>0</v>
      </c>
      <c r="AG11" s="48">
        <f>IF(AF6="-",NA(),AF6)</f>
        <v>0</v>
      </c>
      <c r="AH11" s="48">
        <f>IF(AG6="-",NA(),AG6)</f>
        <v>0</v>
      </c>
      <c r="AI11" s="48">
        <f>IF(AH6="-",NA(),AH6)</f>
        <v>0</v>
      </c>
      <c r="AJ11" s="48">
        <f>IF(AI6="-",NA(),AI6)</f>
        <v>0</v>
      </c>
      <c r="AP11" s="47" t="s">
        <v>23</v>
      </c>
      <c r="AQ11" s="48">
        <f>IF(AP6="-",NA(),AP6)</f>
        <v>1841.5</v>
      </c>
      <c r="AR11" s="48">
        <f>IF(AQ6="-",NA(),AQ6)</f>
        <v>678.11</v>
      </c>
      <c r="AS11" s="48">
        <f>IF(AR6="-",NA(),AR6)</f>
        <v>1471.71</v>
      </c>
      <c r="AT11" s="48">
        <f>IF(AS6="-",NA(),AS6)</f>
        <v>1378.68</v>
      </c>
      <c r="AU11" s="48">
        <f>IF(AT6="-",NA(),AT6)</f>
        <v>783.96</v>
      </c>
      <c r="BA11" s="47" t="s">
        <v>23</v>
      </c>
      <c r="BB11" s="48">
        <f>IF(BA6="-",NA(),BA6)</f>
        <v>10</v>
      </c>
      <c r="BC11" s="48">
        <f>IF(BB6="-",NA(),BB6)</f>
        <v>8.82</v>
      </c>
      <c r="BD11" s="48">
        <f>IF(BC6="-",NA(),BC6)</f>
        <v>8.1300000000000008</v>
      </c>
      <c r="BE11" s="48">
        <f>IF(BD6="-",NA(),BD6)</f>
        <v>7.17</v>
      </c>
      <c r="BF11" s="48">
        <f>IF(BE6="-",NA(),BE6)</f>
        <v>5.33</v>
      </c>
      <c r="BL11" s="47" t="s">
        <v>23</v>
      </c>
      <c r="BM11" s="48">
        <f>IF(BL6="-",NA(),BL6)</f>
        <v>115.28</v>
      </c>
      <c r="BN11" s="48">
        <f>IF(BM6="-",NA(),BM6)</f>
        <v>131.97</v>
      </c>
      <c r="BO11" s="48">
        <f>IF(BN6="-",NA(),BN6)</f>
        <v>125.86</v>
      </c>
      <c r="BP11" s="48">
        <f>IF(BO6="-",NA(),BO6)</f>
        <v>131.32</v>
      </c>
      <c r="BQ11" s="48">
        <f>IF(BP6="-",NA(),BP6)</f>
        <v>128.19999999999999</v>
      </c>
      <c r="BW11" s="47" t="s">
        <v>23</v>
      </c>
      <c r="BX11" s="48">
        <f>IF(BW6="-",NA(),BW6)</f>
        <v>22.97</v>
      </c>
      <c r="BY11" s="48">
        <f>IF(BX6="-",NA(),BX6)</f>
        <v>20.190000000000001</v>
      </c>
      <c r="BZ11" s="48">
        <f>IF(BY6="-",NA(),BY6)</f>
        <v>21.06</v>
      </c>
      <c r="CA11" s="48">
        <f>IF(BZ6="-",NA(),BZ6)</f>
        <v>20.05</v>
      </c>
      <c r="CB11" s="48">
        <f>IF(CA6="-",NA(),CA6)</f>
        <v>24.59</v>
      </c>
      <c r="CH11" s="47" t="s">
        <v>23</v>
      </c>
      <c r="CI11" s="48">
        <f>IF(CH6="-",NA(),CH6)</f>
        <v>73.89</v>
      </c>
      <c r="CJ11" s="48">
        <f>IF(CI6="-",NA(),CI6)</f>
        <v>76.48</v>
      </c>
      <c r="CK11" s="48">
        <f>IF(CJ6="-",NA(),CJ6)</f>
        <v>73.930000000000007</v>
      </c>
      <c r="CL11" s="48">
        <f>IF(CK6="-",NA(),CK6)</f>
        <v>73.31</v>
      </c>
      <c r="CM11" s="48">
        <f>IF(CL6="-",NA(),CL6)</f>
        <v>77.16</v>
      </c>
      <c r="CS11" s="47" t="s">
        <v>23</v>
      </c>
      <c r="CT11" s="48">
        <f>IF(CS6="-",NA(),CS6)</f>
        <v>87.44</v>
      </c>
      <c r="CU11" s="48">
        <f>IF(CT6="-",NA(),CT6)</f>
        <v>90.49</v>
      </c>
      <c r="CV11" s="48">
        <f>IF(CU6="-",NA(),CU6)</f>
        <v>89.82</v>
      </c>
      <c r="CW11" s="48">
        <f>IF(CV6="-",NA(),CV6)</f>
        <v>91.18</v>
      </c>
      <c r="CX11" s="48">
        <f>IF(CW6="-",NA(),CW6)</f>
        <v>94.08</v>
      </c>
      <c r="DD11" s="47" t="s">
        <v>23</v>
      </c>
      <c r="DE11" s="48">
        <f>IF(DD6="-",NA(),DD6)</f>
        <v>63.75</v>
      </c>
      <c r="DF11" s="48">
        <f>IF(DE6="-",NA(),DE6)</f>
        <v>64.95</v>
      </c>
      <c r="DG11" s="48">
        <f>IF(DF6="-",NA(),DF6)</f>
        <v>65.44</v>
      </c>
      <c r="DH11" s="48">
        <f>IF(DG6="-",NA(),DG6)</f>
        <v>66.72</v>
      </c>
      <c r="DI11" s="48">
        <f>IF(DH6="-",NA(),DH6)</f>
        <v>67.849999999999994</v>
      </c>
      <c r="DO11" s="47" t="s">
        <v>23</v>
      </c>
      <c r="DP11" s="48">
        <f>IF(DO6="-",NA(),DO6)</f>
        <v>50.95</v>
      </c>
      <c r="DQ11" s="48">
        <f>IF(DP6="-",NA(),DP6)</f>
        <v>50.95</v>
      </c>
      <c r="DR11" s="48">
        <f>IF(DQ6="-",NA(),DQ6)</f>
        <v>50.95</v>
      </c>
      <c r="DS11" s="48">
        <f>IF(DR6="-",NA(),DR6)</f>
        <v>50.95</v>
      </c>
      <c r="DT11" s="48">
        <f>IF(DS6="-",NA(),DS6)</f>
        <v>50.95</v>
      </c>
      <c r="DZ11" s="47" t="s">
        <v>23</v>
      </c>
      <c r="EA11" s="48">
        <f>IF(DZ6="-",NA(),DZ6)</f>
        <v>1.81</v>
      </c>
      <c r="EB11" s="48">
        <f>IF(EA6="-",NA(),EA6)</f>
        <v>0</v>
      </c>
      <c r="EC11" s="48">
        <f>IF(EB6="-",NA(),EB6)</f>
        <v>0</v>
      </c>
      <c r="ED11" s="48">
        <f>IF(EC6="-",NA(),EC6)</f>
        <v>0</v>
      </c>
      <c r="EE11" s="48">
        <f>IF(ED6="-",NA(),ED6)</f>
        <v>0</v>
      </c>
    </row>
    <row r="12" spans="1:140" x14ac:dyDescent="0.15">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9461F03-78AA-4BD3-AC08-E44034B19C61}"/>
</file>

<file path=customXml/itemProps2.xml><?xml version="1.0" encoding="utf-8"?>
<ds:datastoreItem xmlns:ds="http://schemas.openxmlformats.org/officeDocument/2006/customXml" ds:itemID="{36A14BE7-4908-42F3-9395-C4B83E396E62}"/>
</file>

<file path=customXml/itemProps3.xml><?xml version="1.0" encoding="utf-8"?>
<ds:datastoreItem xmlns:ds="http://schemas.openxmlformats.org/officeDocument/2006/customXml" ds:itemID="{BA1A8CB7-B7C1-47F2-BE9E-D92A81D89A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2026-02-02T10:36:15Z</dcterms:created>
  <dcterms:modified xsi:type="dcterms:W3CDTF">2026-02-02T10:38:02Z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