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W:\500 経営関係業務\400 決算\100 決算事務 &amp; 決算統計\R06決算統計\02 決算統計\09 公営企業に係る経営比較分析表\01_回答\"/>
    </mc:Choice>
  </mc:AlternateContent>
  <xr:revisionPtr revIDLastSave="0" documentId="13_ncr:1_{A0A2E9E3-6CD9-464F-97EE-F8F464B359AF}" xr6:coauthVersionLast="36" xr6:coauthVersionMax="36" xr10:uidLastSave="{00000000-0000-0000-0000-000000000000}"/>
  <workbookProtection workbookAlgorithmName="SHA-512" workbookHashValue="Uf//G1v/Uymc/Maj3komz/y4clITS2NM3wrMfcIcu5cpuUuAP+afC4ZFrmPa1+fAhaJ95UokbYIcZkffHfa43Q==" workbookSaltValue="W3Ff9kG5p5nvCh4DVcKZzQ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E85" i="4"/>
  <c r="AT10" i="4"/>
  <c r="AL10" i="4"/>
  <c r="I10" i="4"/>
  <c r="AL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<sst xmlns="http://schemas.openxmlformats.org/spreadsheetml/2006/main" count="231" uniqueCount="116">
  <si>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</si>
  <si>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</si>
  <si>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</si>
  <si>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</si>
  <si>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</si>
  <si>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</si>
  <si>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</si>
  <si>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</si>
  <si>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</si>
  <si>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</si>
  <si>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</si>
  <si>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</si>
  <si>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</si>
  <si>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</si>
  <si>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</si>
  <si>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</si>
  <si>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</si>
  <si>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</si>
  <si>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</si>
  <si>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</si>
  <si>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</si>
  <si>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</si>
  <si>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</si>
  <si>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</si>
  <si>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</si>
  <si>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</si>
  <si>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</si>
  <si>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</si>
  <si>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</si>
  <si>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</si>
  <si>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</si>
  <si>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</si>
  <si>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</si>
  <si>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</si>
  <si>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</si>
  <si>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</si>
  <si>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</si>
  <si>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</si>
  <si>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</si>
  <si>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</si>
  <si>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</si>
  <si>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</si>
  <si>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</si>
  <si>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</si>
  <si>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</si>
  <si>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</si>
  <si>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</si>
  <si>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</si>
  <si>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</si>
  <si>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</si>
  <si>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</si>
  <si>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</si>
  <si>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</si>
  <si>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</si>
  <si>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</si>
  <si>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</si>
  <si>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</si>
  <si>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</si>
  <si>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</si>
  <si>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</si>
  <si>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</si>
  <si>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</si>
  <si>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</si>
  <si>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</si>
  <si>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</si>
  <si>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</si>
  <si>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</si>
  <si>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</si>
  <si>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</si>
  <si>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</si>
  <si>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</si>
  <si>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</si>
  <si>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</si>
  <si>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</si>
  <si>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</si>
  <si>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</si>
  <si>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</si>
  <si>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</si>
  <si>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</si>
  <si>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</si>
  <si>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</si>
  <si>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</si>
  <si>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</si>
  <si>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</si>
  <si>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</si>
  <si>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</si>
  <si>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</si>
  <si>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</si>
  <si>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</si>
  <si>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</si>
  <si>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</si>
  <si>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</si>
  <si>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</si>
  <si>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</si>
  <si>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</si>
  <si>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</si>
  <si>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岡山県　岡山市</t>
  </si>
  <si>
    <t>法適用</t>
  </si>
  <si>
    <t>下水道事業</t>
  </si>
  <si>
    <t>公共下水道</t>
  </si>
  <si>
    <t>政令市等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</si>
  <si>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</si>
  <si>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</si>
  <si>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</si>
  <si>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</si>
  <si>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</si>
  <si>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</si>
  <si>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</si>
  <si>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</si>
  <si>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</si>
  <si>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</si>
  <si>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</si>
  <si>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</si>
  <si>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岡山市の下水道事業の普及率（下水道を使用できる状況下にある人口の割合）及び⑧水洗化率（普及人口のうち実際に下水道に接続している人口）は類似団体（政令市等）の中で、最も低い。これは、平成一桁になってから本格的に整備した（現在も整備途上である）こと等が要因である。
　各指標の特徴としては以下のとおり
①一般会計繰入金により赤字相当額を補てんしており、１００％程度となっている。
②一般会計繰入金により赤字相当額を補てんしており、欠損金は生じていない。
③類似団体と比較して整備時期が遅いこと等により、経費に占める償還元金の割合が高く、低水準となっている。
④類似団体と比較して整備時期が遅いこと等により、高水準であるが、確実に減少している。
⑤使用料対象としている額に対し、１００％は賄えていない期間が続いていたが、令和６年度は１００％を超えている。
⑥資本費が高いこと（④）等により、高水準となっている。
⑦晴天時一日平均水量÷晴天時現在処理能力×１００で表される指標であるが、令和２年度から集計方法を変更したことにより減少している。
⑧整備途上であることから、低水準であるが、年々高くなっている。</t>
    <rPh sb="232" eb="234">
      <t>ヒカク</t>
    </rPh>
    <rPh sb="284" eb="286">
      <t>ヒカク</t>
    </rPh>
    <rPh sb="348" eb="350">
      <t>キカン</t>
    </rPh>
    <rPh sb="351" eb="352">
      <t>ツヅ</t>
    </rPh>
    <rPh sb="358" eb="360">
      <t>レイワ</t>
    </rPh>
    <rPh sb="361" eb="363">
      <t>ネンド</t>
    </rPh>
    <rPh sb="369" eb="370">
      <t>コ</t>
    </rPh>
    <rPh sb="442" eb="444">
      <t>レイワ</t>
    </rPh>
    <rPh sb="445" eb="446">
      <t>ネン</t>
    </rPh>
    <rPh sb="446" eb="447">
      <t>ド</t>
    </rPh>
    <rPh sb="449" eb="451">
      <t>シュウケイ</t>
    </rPh>
    <rPh sb="451" eb="453">
      <t>ホウホウ</t>
    </rPh>
    <rPh sb="454" eb="456">
      <t>ヘンコウ</t>
    </rPh>
    <rPh sb="463" eb="465">
      <t>ゲンショウ</t>
    </rPh>
    <phoneticPr fontId="4"/>
  </si>
  <si>
    <t>　本格的な整備時期が平成一桁以降と遅いことから、類似団体と比較して老朽化の指標の数値はいずれも低い（本市は平成22年度より地方公営企業法を適用しており、①有形固定資産減価償却率（％）は法適用以降の減価償却累計で算出されるため、その点に留意する必要がある。）。
　ただし、将来的には多額の更新需要が見込まれることから、長寿命化や改築更新費用の平準化を計画的に進める必要がある。</t>
    <rPh sb="24" eb="28">
      <t>ルイジダンタイ</t>
    </rPh>
    <rPh sb="29" eb="31">
      <t>ヒカク</t>
    </rPh>
    <phoneticPr fontId="4"/>
  </si>
  <si>
    <t>　持続可能な下水道事業の運営を図るため、平成27年度に策定した経営戦略（岡山市下水道事業経営計画2016）の中で目標数値を定め、ＰＤＣＡサイクルにより経営改善を図ることとしている。
　具体的には、接続促進による使用料収入の確保、施設の統廃合や施設管理の効率化等による支出の削減等により、経営改善を進めることとしている。</t>
    <rPh sb="20" eb="22">
      <t>ヘイセイ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</si>
</sst>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0.09</c:v>
                </c:pt>
                <c:pt idx="2">
                  <c:v>0.08</c:v>
                </c:pt>
                <c:pt idx="3">
                  <c:v>0.09</c:v>
                </c:pt>
                <c:pt idx="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1-4C08-B7B4-3AB82ED6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0.41</c:v>
                </c:pt>
                <c:pt idx="1">
                  <c:v>0.45</c:v>
                </c:pt>
                <c:pt idx="2">
                  <c:v>0.44</c:v>
                </c:pt>
                <c:pt idx="3">
                  <c:v>0.36</c:v>
                </c:pt>
                <c:pt idx="4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1-4C08-B7B4-3AB82ED6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63.66</c:v>
                </c:pt>
                <c:pt idx="1">
                  <c:v>58.43</c:v>
                </c:pt>
                <c:pt idx="2">
                  <c:v>58.73</c:v>
                </c:pt>
                <c:pt idx="3">
                  <c:v>55.71</c:v>
                </c:pt>
                <c:pt idx="4">
                  <c:v>58.49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2-48A4-B483-1EEB52D9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58.16</c:v>
                </c:pt>
                <c:pt idx="1">
                  <c:v>58.91</c:v>
                </c:pt>
                <c:pt idx="2">
                  <c:v>58.31</c:v>
                </c:pt>
                <c:pt idx="3">
                  <c:v>57.8</c:v>
                </c:pt>
                <c:pt idx="4">
                  <c:v>59.34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2-48A4-B483-1EEB52D9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90.85</c:v>
                </c:pt>
                <c:pt idx="1">
                  <c:v>92.16</c:v>
                </c:pt>
                <c:pt idx="2">
                  <c:v>93.08</c:v>
                </c:pt>
                <c:pt idx="3">
                  <c:v>93.45</c:v>
                </c:pt>
                <c:pt idx="4">
                  <c:v>93.35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4-4AEE-A43E-087016AC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99.1</c:v>
                </c:pt>
                <c:pt idx="1">
                  <c:v>99.16</c:v>
                </c:pt>
                <c:pt idx="2">
                  <c:v>99.21</c:v>
                </c:pt>
                <c:pt idx="3">
                  <c:v>99.25</c:v>
                </c:pt>
                <c:pt idx="4">
                  <c:v>99.29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4-4AEE-A43E-087016AC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99.84</c:v>
                </c:pt>
                <c:pt idx="1">
                  <c:v>100.01</c:v>
                </c:pt>
                <c:pt idx="2">
                  <c:v>98.39</c:v>
                </c:pt>
                <c:pt idx="3">
                  <c:v>100</c:v>
                </c:pt>
                <c:pt idx="4">
                  <c:v>100.18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F-40C1-BC6F-B0D9E68FA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105.16</c:v>
                </c:pt>
                <c:pt idx="1">
                  <c:v>106.23</c:v>
                </c:pt>
                <c:pt idx="2">
                  <c:v>104.46</c:v>
                </c:pt>
                <c:pt idx="3">
                  <c:v>104.13</c:v>
                </c:pt>
                <c:pt idx="4">
                  <c:v>103.48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F-40C1-BC6F-B0D9E68FA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25.38</c:v>
                </c:pt>
                <c:pt idx="1">
                  <c:v>27.36</c:v>
                </c:pt>
                <c:pt idx="2">
                  <c:v>29.25</c:v>
                </c:pt>
                <c:pt idx="3">
                  <c:v>30.93</c:v>
                </c:pt>
                <c:pt idx="4">
                  <c:v>32.01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2-4263-B0ED-B7D7AC4CD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49.35</c:v>
                </c:pt>
                <c:pt idx="1">
                  <c:v>50.38</c:v>
                </c:pt>
                <c:pt idx="2">
                  <c:v>51.54</c:v>
                </c:pt>
                <c:pt idx="3">
                  <c:v>52.5</c:v>
                </c:pt>
                <c:pt idx="4">
                  <c:v>53.36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2-4263-B0ED-B7D7AC4CD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4.4800000000000004</c:v>
                </c:pt>
                <c:pt idx="1">
                  <c:v>4.92</c:v>
                </c:pt>
                <c:pt idx="2">
                  <c:v>5.32</c:v>
                </c:pt>
                <c:pt idx="3">
                  <c:v>5.75</c:v>
                </c:pt>
                <c:pt idx="4">
                  <c:v>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5-4095-9CE4-7B4A47F53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12.06</c:v>
                </c:pt>
                <c:pt idx="1">
                  <c:v>13.41</c:v>
                </c:pt>
                <c:pt idx="2">
                  <c:v>15.06</c:v>
                </c:pt>
                <c:pt idx="3">
                  <c:v>16.87</c:v>
                </c:pt>
                <c:pt idx="4">
                  <c:v>18.739999999999998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5-4095-9CE4-7B4A47F53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B-401C-A051-83F70BBD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B-401C-A051-83F70BBDB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23.48</c:v>
                </c:pt>
                <c:pt idx="1">
                  <c:v>24.49</c:v>
                </c:pt>
                <c:pt idx="2">
                  <c:v>32.78</c:v>
                </c:pt>
                <c:pt idx="3">
                  <c:v>35.549999999999997</c:v>
                </c:pt>
                <c:pt idx="4">
                  <c:v>27.62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2-41F7-AA76-82AF78D2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71.39</c:v>
                </c:pt>
                <c:pt idx="1">
                  <c:v>74.09</c:v>
                </c:pt>
                <c:pt idx="2">
                  <c:v>71.900000000000006</c:v>
                </c:pt>
                <c:pt idx="3">
                  <c:v>73.75</c:v>
                </c:pt>
                <c:pt idx="4">
                  <c:v>77.47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2-41F7-AA76-82AF78D2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960.4</c:v>
                </c:pt>
                <c:pt idx="1">
                  <c:v>930.44</c:v>
                </c:pt>
                <c:pt idx="2">
                  <c:v>905.17</c:v>
                </c:pt>
                <c:pt idx="3">
                  <c:v>872.15</c:v>
                </c:pt>
                <c:pt idx="4">
                  <c:v>846.09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7-4107-A9C0-2D825451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551.04</c:v>
                </c:pt>
                <c:pt idx="1">
                  <c:v>523.58000000000004</c:v>
                </c:pt>
                <c:pt idx="2">
                  <c:v>508.99</c:v>
                </c:pt>
                <c:pt idx="3">
                  <c:v>497.17</c:v>
                </c:pt>
                <c:pt idx="4">
                  <c:v>479.62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7-4107-A9C0-2D825451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97.39</c:v>
                </c:pt>
                <c:pt idx="1">
                  <c:v>95.03</c:v>
                </c:pt>
                <c:pt idx="2">
                  <c:v>93.14</c:v>
                </c:pt>
                <c:pt idx="3">
                  <c:v>92.63</c:v>
                </c:pt>
                <c:pt idx="4">
                  <c:v>100.03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F-4184-B605-59B1BFD28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105.67</c:v>
                </c:pt>
                <c:pt idx="1">
                  <c:v>105.37</c:v>
                </c:pt>
                <c:pt idx="2">
                  <c:v>99.93</c:v>
                </c:pt>
                <c:pt idx="3">
                  <c:v>100.14</c:v>
                </c:pt>
                <c:pt idx="4">
                  <c:v>100.02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F-4184-B605-59B1BFD28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181.3</c:v>
                </c:pt>
                <c:pt idx="1">
                  <c:v>186.51</c:v>
                </c:pt>
                <c:pt idx="2">
                  <c:v>191.2</c:v>
                </c:pt>
                <c:pt idx="3">
                  <c:v>193.45</c:v>
                </c:pt>
                <c:pt idx="4">
                  <c:v>179.06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2-4CB9-8994-ECF829667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118.72</c:v>
                </c:pt>
                <c:pt idx="1">
                  <c:v>120.5</c:v>
                </c:pt>
                <c:pt idx="2">
                  <c:v>127.3</c:v>
                </c:pt>
                <c:pt idx="3">
                  <c:v>126.99</c:v>
                </c:pt>
                <c:pt idx="4">
                  <c:v>130.54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2-4CB9-8994-ECF829667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</row>
    <row r="3" spans="1:78" ht="9.75" customHeight="1" x14ac:dyDescent="0.15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</row>
    <row r="4" spans="1:78" ht="9.75" customHeight="1" x14ac:dyDescent="0.15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9" t="str">
        <f>データ!H6</f>
        <v>岡山県　岡山市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3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61" t="s">
        <v>9</v>
      </c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3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政令市等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53">
        <f>データ!S6</f>
        <v>695690</v>
      </c>
      <c r="AM8" s="53"/>
      <c r="AN8" s="53"/>
      <c r="AO8" s="53"/>
      <c r="AP8" s="53"/>
      <c r="AQ8" s="53"/>
      <c r="AR8" s="53"/>
      <c r="AS8" s="53"/>
      <c r="AT8" s="52">
        <f>データ!T6</f>
        <v>789.95</v>
      </c>
      <c r="AU8" s="52"/>
      <c r="AV8" s="52"/>
      <c r="AW8" s="52"/>
      <c r="AX8" s="52"/>
      <c r="AY8" s="52"/>
      <c r="AZ8" s="52"/>
      <c r="BA8" s="52"/>
      <c r="BB8" s="52">
        <f>データ!U6</f>
        <v>880.68</v>
      </c>
      <c r="BC8" s="52"/>
      <c r="BD8" s="52"/>
      <c r="BE8" s="52"/>
      <c r="BF8" s="52"/>
      <c r="BG8" s="52"/>
      <c r="BH8" s="52"/>
      <c r="BI8" s="52"/>
      <c r="BJ8" s="3"/>
      <c r="BK8" s="3"/>
      <c r="BL8" s="66" t="s">
        <v>10</v>
      </c>
      <c r="BM8" s="67"/>
      <c r="BN8" s="56" t="s">
        <v>11</v>
      </c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</row>
    <row r="9" spans="1:78" ht="18.75" customHeight="1" x14ac:dyDescent="0.15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58" t="s">
        <v>16</v>
      </c>
      <c r="AE9" s="58"/>
      <c r="AF9" s="58"/>
      <c r="AG9" s="58"/>
      <c r="AH9" s="58"/>
      <c r="AI9" s="58"/>
      <c r="AJ9" s="58"/>
      <c r="AK9" s="3"/>
      <c r="AL9" s="58" t="s">
        <v>17</v>
      </c>
      <c r="AM9" s="58"/>
      <c r="AN9" s="58"/>
      <c r="AO9" s="58"/>
      <c r="AP9" s="58"/>
      <c r="AQ9" s="58"/>
      <c r="AR9" s="58"/>
      <c r="AS9" s="58"/>
      <c r="AT9" s="58" t="s">
        <v>18</v>
      </c>
      <c r="AU9" s="58"/>
      <c r="AV9" s="58"/>
      <c r="AW9" s="58"/>
      <c r="AX9" s="58"/>
      <c r="AY9" s="58"/>
      <c r="AZ9" s="58"/>
      <c r="BA9" s="58"/>
      <c r="BB9" s="58" t="s">
        <v>19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20</v>
      </c>
      <c r="BM9" s="60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52" t="str">
        <f>データ!N6</f>
        <v>-</v>
      </c>
      <c r="C10" s="52"/>
      <c r="D10" s="52"/>
      <c r="E10" s="52"/>
      <c r="F10" s="52"/>
      <c r="G10" s="52"/>
      <c r="H10" s="52"/>
      <c r="I10" s="52">
        <f>データ!O6</f>
        <v>45.65</v>
      </c>
      <c r="J10" s="52"/>
      <c r="K10" s="52"/>
      <c r="L10" s="52"/>
      <c r="M10" s="52"/>
      <c r="N10" s="52"/>
      <c r="O10" s="52"/>
      <c r="P10" s="52">
        <f>データ!P6</f>
        <v>68.290000000000006</v>
      </c>
      <c r="Q10" s="52"/>
      <c r="R10" s="52"/>
      <c r="S10" s="52"/>
      <c r="T10" s="52"/>
      <c r="U10" s="52"/>
      <c r="V10" s="52"/>
      <c r="W10" s="52">
        <f>データ!Q6</f>
        <v>85.28</v>
      </c>
      <c r="X10" s="52"/>
      <c r="Y10" s="52"/>
      <c r="Z10" s="52"/>
      <c r="AA10" s="52"/>
      <c r="AB10" s="52"/>
      <c r="AC10" s="52"/>
      <c r="AD10" s="53">
        <f>データ!R6</f>
        <v>3011</v>
      </c>
      <c r="AE10" s="53"/>
      <c r="AF10" s="53"/>
      <c r="AG10" s="53"/>
      <c r="AH10" s="53"/>
      <c r="AI10" s="53"/>
      <c r="AJ10" s="53"/>
      <c r="AK10" s="2"/>
      <c r="AL10" s="53">
        <f>データ!V6</f>
        <v>473379</v>
      </c>
      <c r="AM10" s="53"/>
      <c r="AN10" s="53"/>
      <c r="AO10" s="53"/>
      <c r="AP10" s="53"/>
      <c r="AQ10" s="53"/>
      <c r="AR10" s="53"/>
      <c r="AS10" s="53"/>
      <c r="AT10" s="52">
        <f>データ!W6</f>
        <v>78.86</v>
      </c>
      <c r="AU10" s="52"/>
      <c r="AV10" s="52"/>
      <c r="AW10" s="52"/>
      <c r="AX10" s="52"/>
      <c r="AY10" s="52"/>
      <c r="AZ10" s="52"/>
      <c r="BA10" s="52"/>
      <c r="BB10" s="52">
        <f>データ!X6</f>
        <v>6002.78</v>
      </c>
      <c r="BC10" s="52"/>
      <c r="BD10" s="52"/>
      <c r="BE10" s="52"/>
      <c r="BF10" s="52"/>
      <c r="BG10" s="52"/>
      <c r="BH10" s="52"/>
      <c r="BI10" s="52"/>
      <c r="BJ10" s="2"/>
      <c r="BK10" s="2"/>
      <c r="BL10" s="54" t="s">
        <v>22</v>
      </c>
      <c r="BM10" s="55"/>
      <c r="BN10" s="43" t="s">
        <v>23</v>
      </c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5" t="s">
        <v>24</v>
      </c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</row>
    <row r="14" spans="1:78" ht="13.5" customHeight="1" x14ac:dyDescent="0.15">
      <c r="A14" s="2"/>
      <c r="B14" s="47" t="s">
        <v>25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9"/>
      <c r="BK14" s="2"/>
      <c r="BL14" s="36" t="s">
        <v>26</v>
      </c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</row>
    <row r="15" spans="1:78" ht="13.5" customHeight="1" x14ac:dyDescent="0.15">
      <c r="A15" s="2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5"/>
      <c r="BK15" s="2"/>
      <c r="BL15" s="39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2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2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2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2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2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2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2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2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2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2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2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2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2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2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2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2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2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2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2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2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2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2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2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2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2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2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2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2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6" t="s">
        <v>27</v>
      </c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8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9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1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2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2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2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2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2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2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2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2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2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2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2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2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29"/>
    </row>
    <row r="60" spans="1:78" ht="13.5" customHeight="1" x14ac:dyDescent="0.15">
      <c r="A60" s="2"/>
      <c r="B60" s="33" t="s">
        <v>28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5"/>
      <c r="BK60" s="2"/>
      <c r="BL60" s="2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29"/>
    </row>
    <row r="61" spans="1:78" ht="13.5" customHeight="1" x14ac:dyDescent="0.15">
      <c r="A61" s="2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5"/>
      <c r="BK61" s="2"/>
      <c r="BL61" s="2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2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2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0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6" t="s">
        <v>29</v>
      </c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8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9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1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2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2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2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2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2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2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2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2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2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2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2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2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2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2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2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2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0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2"/>
    </row>
    <row r="83" spans="1:78" x14ac:dyDescent="0.15">
      <c r="C83" s="42" t="s">
        <v>30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UQtZzTclozbSdZaeVVf8FCDvMk6FuFE2zb/m1rBJQShpCAXlmP6Z1lrvvHkiB9wCp5yv1UqGAxra5y6+JIPW1w==" saltValue="jlJrBCK42cnEZwjtP9fqZ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1" t="s">
        <v>52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53</v>
      </c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 t="s">
        <v>54</v>
      </c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0" t="s">
        <v>56</v>
      </c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 t="s">
        <v>57</v>
      </c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 t="s">
        <v>58</v>
      </c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 t="s">
        <v>59</v>
      </c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 t="s">
        <v>60</v>
      </c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 t="s">
        <v>61</v>
      </c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 t="s">
        <v>62</v>
      </c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 t="s">
        <v>63</v>
      </c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 t="s">
        <v>64</v>
      </c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 t="s">
        <v>65</v>
      </c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 t="s">
        <v>66</v>
      </c>
      <c r="EF4" s="70"/>
      <c r="EG4" s="70"/>
      <c r="EH4" s="70"/>
      <c r="EI4" s="70"/>
      <c r="EJ4" s="70"/>
      <c r="EK4" s="70"/>
      <c r="EL4" s="70"/>
      <c r="EM4" s="70"/>
      <c r="EN4" s="70"/>
      <c r="EO4" s="70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331007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岡山県　岡山市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政令市等</v>
      </c>
      <c r="M6" s="19" t="str">
        <f t="shared" si="3"/>
        <v>非設置</v>
      </c>
      <c r="N6" s="20" t="str">
        <f t="shared" si="3"/>
        <v>-</v>
      </c>
      <c r="O6" s="20">
        <f t="shared" si="3"/>
        <v>45.65</v>
      </c>
      <c r="P6" s="20">
        <f t="shared" si="3"/>
        <v>68.290000000000006</v>
      </c>
      <c r="Q6" s="20">
        <f t="shared" si="3"/>
        <v>85.28</v>
      </c>
      <c r="R6" s="20">
        <f t="shared" si="3"/>
        <v>3011</v>
      </c>
      <c r="S6" s="20">
        <f t="shared" si="3"/>
        <v>695690</v>
      </c>
      <c r="T6" s="20">
        <f t="shared" si="3"/>
        <v>789.95</v>
      </c>
      <c r="U6" s="20">
        <f t="shared" si="3"/>
        <v>880.68</v>
      </c>
      <c r="V6" s="20">
        <f t="shared" si="3"/>
        <v>473379</v>
      </c>
      <c r="W6" s="20">
        <f t="shared" si="3"/>
        <v>78.86</v>
      </c>
      <c r="X6" s="20">
        <f t="shared" si="3"/>
        <v>6002.78</v>
      </c>
      <c r="Y6" s="21">
        <f>IF(Y7="",NA(),Y7)</f>
        <v>99.84</v>
      </c>
      <c r="Z6" s="21">
        <f t="shared" ref="Z6:AH6" si="4">IF(Z7="",NA(),Z7)</f>
        <v>100.01</v>
      </c>
      <c r="AA6" s="21">
        <f t="shared" si="4"/>
        <v>98.39</v>
      </c>
      <c r="AB6" s="21">
        <f t="shared" si="4"/>
        <v>100</v>
      </c>
      <c r="AC6" s="21">
        <f t="shared" si="4"/>
        <v>100.18</v>
      </c>
      <c r="AD6" s="21">
        <f t="shared" si="4"/>
        <v>105.16</v>
      </c>
      <c r="AE6" s="21">
        <f t="shared" si="4"/>
        <v>106.23</v>
      </c>
      <c r="AF6" s="21">
        <f t="shared" si="4"/>
        <v>104.46</v>
      </c>
      <c r="AG6" s="21">
        <f t="shared" si="4"/>
        <v>104.13</v>
      </c>
      <c r="AH6" s="21">
        <f t="shared" si="4"/>
        <v>103.48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0">
        <f t="shared" si="5"/>
        <v>0</v>
      </c>
      <c r="AP6" s="20">
        <f t="shared" si="5"/>
        <v>0</v>
      </c>
      <c r="AQ6" s="20">
        <f t="shared" si="5"/>
        <v>0</v>
      </c>
      <c r="AR6" s="20">
        <f t="shared" si="5"/>
        <v>0</v>
      </c>
      <c r="AS6" s="21">
        <f t="shared" si="5"/>
        <v>0.15</v>
      </c>
      <c r="AT6" s="20" t="str">
        <f>IF(AT7="","",IF(AT7="-","【-】","【"&amp;SUBSTITUTE(TEXT(AT7,"#,##0.00"),"-","△")&amp;"】"))</f>
        <v>【3.12】</v>
      </c>
      <c r="AU6" s="21">
        <f>IF(AU7="",NA(),AU7)</f>
        <v>23.48</v>
      </c>
      <c r="AV6" s="21">
        <f t="shared" ref="AV6:BD6" si="6">IF(AV7="",NA(),AV7)</f>
        <v>24.49</v>
      </c>
      <c r="AW6" s="21">
        <f t="shared" si="6"/>
        <v>32.78</v>
      </c>
      <c r="AX6" s="21">
        <f t="shared" si="6"/>
        <v>35.549999999999997</v>
      </c>
      <c r="AY6" s="21">
        <f t="shared" si="6"/>
        <v>27.62</v>
      </c>
      <c r="AZ6" s="21">
        <f t="shared" si="6"/>
        <v>71.39</v>
      </c>
      <c r="BA6" s="21">
        <f t="shared" si="6"/>
        <v>74.09</v>
      </c>
      <c r="BB6" s="21">
        <f t="shared" si="6"/>
        <v>71.900000000000006</v>
      </c>
      <c r="BC6" s="21">
        <f t="shared" si="6"/>
        <v>73.75</v>
      </c>
      <c r="BD6" s="21">
        <f t="shared" si="6"/>
        <v>77.47</v>
      </c>
      <c r="BE6" s="20" t="str">
        <f>IF(BE7="","",IF(BE7="-","【-】","【"&amp;SUBSTITUTE(TEXT(BE7,"#,##0.00"),"-","△")&amp;"】"))</f>
        <v>【82.75】</v>
      </c>
      <c r="BF6" s="21">
        <f>IF(BF7="",NA(),BF7)</f>
        <v>960.4</v>
      </c>
      <c r="BG6" s="21">
        <f t="shared" ref="BG6:BO6" si="7">IF(BG7="",NA(),BG7)</f>
        <v>930.44</v>
      </c>
      <c r="BH6" s="21">
        <f t="shared" si="7"/>
        <v>905.17</v>
      </c>
      <c r="BI6" s="21">
        <f t="shared" si="7"/>
        <v>872.15</v>
      </c>
      <c r="BJ6" s="21">
        <f t="shared" si="7"/>
        <v>846.09</v>
      </c>
      <c r="BK6" s="21">
        <f t="shared" si="7"/>
        <v>551.04</v>
      </c>
      <c r="BL6" s="21">
        <f t="shared" si="7"/>
        <v>523.58000000000004</v>
      </c>
      <c r="BM6" s="21">
        <f t="shared" si="7"/>
        <v>508.99</v>
      </c>
      <c r="BN6" s="21">
        <f t="shared" si="7"/>
        <v>497.17</v>
      </c>
      <c r="BO6" s="21">
        <f t="shared" si="7"/>
        <v>479.62</v>
      </c>
      <c r="BP6" s="20" t="str">
        <f>IF(BP7="","",IF(BP7="-","【-】","【"&amp;SUBSTITUTE(TEXT(BP7,"#,##0.00"),"-","△")&amp;"】"))</f>
        <v>【602.56】</v>
      </c>
      <c r="BQ6" s="21">
        <f>IF(BQ7="",NA(),BQ7)</f>
        <v>97.39</v>
      </c>
      <c r="BR6" s="21">
        <f t="shared" ref="BR6:BZ6" si="8">IF(BR7="",NA(),BR7)</f>
        <v>95.03</v>
      </c>
      <c r="BS6" s="21">
        <f t="shared" si="8"/>
        <v>93.14</v>
      </c>
      <c r="BT6" s="21">
        <f t="shared" si="8"/>
        <v>92.63</v>
      </c>
      <c r="BU6" s="21">
        <f t="shared" si="8"/>
        <v>100.03</v>
      </c>
      <c r="BV6" s="21">
        <f t="shared" si="8"/>
        <v>105.67</v>
      </c>
      <c r="BW6" s="21">
        <f t="shared" si="8"/>
        <v>105.37</v>
      </c>
      <c r="BX6" s="21">
        <f t="shared" si="8"/>
        <v>99.93</v>
      </c>
      <c r="BY6" s="21">
        <f t="shared" si="8"/>
        <v>100.14</v>
      </c>
      <c r="BZ6" s="21">
        <f t="shared" si="8"/>
        <v>100.02</v>
      </c>
      <c r="CA6" s="20" t="str">
        <f>IF(CA7="","",IF(CA7="-","【-】","【"&amp;SUBSTITUTE(TEXT(CA7,"#,##0.00"),"-","△")&amp;"】"))</f>
        <v>【97.94】</v>
      </c>
      <c r="CB6" s="21">
        <f>IF(CB7="",NA(),CB7)</f>
        <v>181.3</v>
      </c>
      <c r="CC6" s="21">
        <f t="shared" ref="CC6:CK6" si="9">IF(CC7="",NA(),CC7)</f>
        <v>186.51</v>
      </c>
      <c r="CD6" s="21">
        <f t="shared" si="9"/>
        <v>191.2</v>
      </c>
      <c r="CE6" s="21">
        <f t="shared" si="9"/>
        <v>193.45</v>
      </c>
      <c r="CF6" s="21">
        <f t="shared" si="9"/>
        <v>179.06</v>
      </c>
      <c r="CG6" s="21">
        <f t="shared" si="9"/>
        <v>118.72</v>
      </c>
      <c r="CH6" s="21">
        <f t="shared" si="9"/>
        <v>120.5</v>
      </c>
      <c r="CI6" s="21">
        <f t="shared" si="9"/>
        <v>127.3</v>
      </c>
      <c r="CJ6" s="21">
        <f t="shared" si="9"/>
        <v>126.99</v>
      </c>
      <c r="CK6" s="21">
        <f t="shared" si="9"/>
        <v>130.54</v>
      </c>
      <c r="CL6" s="20" t="str">
        <f>IF(CL7="","",IF(CL7="-","【-】","【"&amp;SUBSTITUTE(TEXT(CL7,"#,##0.00"),"-","△")&amp;"】"))</f>
        <v>【140.98】</v>
      </c>
      <c r="CM6" s="21">
        <f>IF(CM7="",NA(),CM7)</f>
        <v>63.66</v>
      </c>
      <c r="CN6" s="21">
        <f t="shared" ref="CN6:CV6" si="10">IF(CN7="",NA(),CN7)</f>
        <v>58.43</v>
      </c>
      <c r="CO6" s="21">
        <f t="shared" si="10"/>
        <v>58.73</v>
      </c>
      <c r="CP6" s="21">
        <f t="shared" si="10"/>
        <v>55.71</v>
      </c>
      <c r="CQ6" s="21">
        <f t="shared" si="10"/>
        <v>58.49</v>
      </c>
      <c r="CR6" s="21">
        <f t="shared" si="10"/>
        <v>58.16</v>
      </c>
      <c r="CS6" s="21">
        <f t="shared" si="10"/>
        <v>58.91</v>
      </c>
      <c r="CT6" s="21">
        <f t="shared" si="10"/>
        <v>58.31</v>
      </c>
      <c r="CU6" s="21">
        <f t="shared" si="10"/>
        <v>57.8</v>
      </c>
      <c r="CV6" s="21">
        <f t="shared" si="10"/>
        <v>59.34</v>
      </c>
      <c r="CW6" s="20" t="str">
        <f>IF(CW7="","",IF(CW7="-","【-】","【"&amp;SUBSTITUTE(TEXT(CW7,"#,##0.00"),"-","△")&amp;"】"))</f>
        <v>【60.13】</v>
      </c>
      <c r="CX6" s="21">
        <f>IF(CX7="",NA(),CX7)</f>
        <v>90.85</v>
      </c>
      <c r="CY6" s="21">
        <f t="shared" ref="CY6:DG6" si="11">IF(CY7="",NA(),CY7)</f>
        <v>92.16</v>
      </c>
      <c r="CZ6" s="21">
        <f t="shared" si="11"/>
        <v>93.08</v>
      </c>
      <c r="DA6" s="21">
        <f t="shared" si="11"/>
        <v>93.45</v>
      </c>
      <c r="DB6" s="21">
        <f t="shared" si="11"/>
        <v>93.35</v>
      </c>
      <c r="DC6" s="21">
        <f t="shared" si="11"/>
        <v>99.1</v>
      </c>
      <c r="DD6" s="21">
        <f t="shared" si="11"/>
        <v>99.16</v>
      </c>
      <c r="DE6" s="21">
        <f t="shared" si="11"/>
        <v>99.21</v>
      </c>
      <c r="DF6" s="21">
        <f t="shared" si="11"/>
        <v>99.25</v>
      </c>
      <c r="DG6" s="21">
        <f t="shared" si="11"/>
        <v>99.29</v>
      </c>
      <c r="DH6" s="20" t="str">
        <f>IF(DH7="","",IF(DH7="-","【-】","【"&amp;SUBSTITUTE(TEXT(DH7,"#,##0.00"),"-","△")&amp;"】"))</f>
        <v>【96.00】</v>
      </c>
      <c r="DI6" s="21">
        <f>IF(DI7="",NA(),DI7)</f>
        <v>25.38</v>
      </c>
      <c r="DJ6" s="21">
        <f t="shared" ref="DJ6:DR6" si="12">IF(DJ7="",NA(),DJ7)</f>
        <v>27.36</v>
      </c>
      <c r="DK6" s="21">
        <f t="shared" si="12"/>
        <v>29.25</v>
      </c>
      <c r="DL6" s="21">
        <f t="shared" si="12"/>
        <v>30.93</v>
      </c>
      <c r="DM6" s="21">
        <f t="shared" si="12"/>
        <v>32.01</v>
      </c>
      <c r="DN6" s="21">
        <f t="shared" si="12"/>
        <v>49.35</v>
      </c>
      <c r="DO6" s="21">
        <f t="shared" si="12"/>
        <v>50.38</v>
      </c>
      <c r="DP6" s="21">
        <f t="shared" si="12"/>
        <v>51.54</v>
      </c>
      <c r="DQ6" s="21">
        <f t="shared" si="12"/>
        <v>52.5</v>
      </c>
      <c r="DR6" s="21">
        <f t="shared" si="12"/>
        <v>53.36</v>
      </c>
      <c r="DS6" s="20" t="str">
        <f>IF(DS7="","",IF(DS7="-","【-】","【"&amp;SUBSTITUTE(TEXT(DS7,"#,##0.00"),"-","△")&amp;"】"))</f>
        <v>【42.20】</v>
      </c>
      <c r="DT6" s="21">
        <f>IF(DT7="",NA(),DT7)</f>
        <v>4.4800000000000004</v>
      </c>
      <c r="DU6" s="21">
        <f t="shared" ref="DU6:EC6" si="13">IF(DU7="",NA(),DU7)</f>
        <v>4.92</v>
      </c>
      <c r="DV6" s="21">
        <f t="shared" si="13"/>
        <v>5.32</v>
      </c>
      <c r="DW6" s="21">
        <f t="shared" si="13"/>
        <v>5.75</v>
      </c>
      <c r="DX6" s="21">
        <f t="shared" si="13"/>
        <v>6.61</v>
      </c>
      <c r="DY6" s="21">
        <f t="shared" si="13"/>
        <v>12.06</v>
      </c>
      <c r="DZ6" s="21">
        <f t="shared" si="13"/>
        <v>13.41</v>
      </c>
      <c r="EA6" s="21">
        <f t="shared" si="13"/>
        <v>15.06</v>
      </c>
      <c r="EB6" s="21">
        <f t="shared" si="13"/>
        <v>16.87</v>
      </c>
      <c r="EC6" s="21">
        <f t="shared" si="13"/>
        <v>18.739999999999998</v>
      </c>
      <c r="ED6" s="20" t="str">
        <f>IF(ED7="","",IF(ED7="-","【-】","【"&amp;SUBSTITUTE(TEXT(ED7,"#,##0.00"),"-","△")&amp;"】"))</f>
        <v>【9.46】</v>
      </c>
      <c r="EE6" s="21">
        <f>IF(EE7="",NA(),EE7)</f>
        <v>0.08</v>
      </c>
      <c r="EF6" s="21">
        <f t="shared" ref="EF6:EN6" si="14">IF(EF7="",NA(),EF7)</f>
        <v>0.09</v>
      </c>
      <c r="EG6" s="21">
        <f t="shared" si="14"/>
        <v>0.08</v>
      </c>
      <c r="EH6" s="21">
        <f t="shared" si="14"/>
        <v>0.09</v>
      </c>
      <c r="EI6" s="21">
        <f t="shared" si="14"/>
        <v>0.06</v>
      </c>
      <c r="EJ6" s="21">
        <f t="shared" si="14"/>
        <v>0.41</v>
      </c>
      <c r="EK6" s="21">
        <f t="shared" si="14"/>
        <v>0.45</v>
      </c>
      <c r="EL6" s="21">
        <f t="shared" si="14"/>
        <v>0.44</v>
      </c>
      <c r="EM6" s="21">
        <f t="shared" si="14"/>
        <v>0.36</v>
      </c>
      <c r="EN6" s="21">
        <f t="shared" si="14"/>
        <v>0.37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331007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45.65</v>
      </c>
      <c r="P7" s="24">
        <v>68.290000000000006</v>
      </c>
      <c r="Q7" s="24">
        <v>85.28</v>
      </c>
      <c r="R7" s="24">
        <v>3011</v>
      </c>
      <c r="S7" s="24">
        <v>695690</v>
      </c>
      <c r="T7" s="24">
        <v>789.95</v>
      </c>
      <c r="U7" s="24">
        <v>880.68</v>
      </c>
      <c r="V7" s="24">
        <v>473379</v>
      </c>
      <c r="W7" s="24">
        <v>78.86</v>
      </c>
      <c r="X7" s="24">
        <v>6002.78</v>
      </c>
      <c r="Y7" s="24">
        <v>99.84</v>
      </c>
      <c r="Z7" s="24">
        <v>100.01</v>
      </c>
      <c r="AA7" s="24">
        <v>98.39</v>
      </c>
      <c r="AB7" s="24">
        <v>100</v>
      </c>
      <c r="AC7" s="24">
        <v>100.18</v>
      </c>
      <c r="AD7" s="24">
        <v>105.16</v>
      </c>
      <c r="AE7" s="24">
        <v>106.23</v>
      </c>
      <c r="AF7" s="24">
        <v>104.46</v>
      </c>
      <c r="AG7" s="24">
        <v>104.13</v>
      </c>
      <c r="AH7" s="24">
        <v>103.48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0</v>
      </c>
      <c r="AR7" s="24">
        <v>0</v>
      </c>
      <c r="AS7" s="24">
        <v>0.15</v>
      </c>
      <c r="AT7" s="24">
        <v>3.12</v>
      </c>
      <c r="AU7" s="24">
        <v>23.48</v>
      </c>
      <c r="AV7" s="24">
        <v>24.49</v>
      </c>
      <c r="AW7" s="24">
        <v>32.78</v>
      </c>
      <c r="AX7" s="24">
        <v>35.549999999999997</v>
      </c>
      <c r="AY7" s="24">
        <v>27.62</v>
      </c>
      <c r="AZ7" s="24">
        <v>71.39</v>
      </c>
      <c r="BA7" s="24">
        <v>74.09</v>
      </c>
      <c r="BB7" s="24">
        <v>71.900000000000006</v>
      </c>
      <c r="BC7" s="24">
        <v>73.75</v>
      </c>
      <c r="BD7" s="24">
        <v>77.47</v>
      </c>
      <c r="BE7" s="24">
        <v>82.75</v>
      </c>
      <c r="BF7" s="24">
        <v>960.4</v>
      </c>
      <c r="BG7" s="24">
        <v>930.44</v>
      </c>
      <c r="BH7" s="24">
        <v>905.17</v>
      </c>
      <c r="BI7" s="24">
        <v>872.15</v>
      </c>
      <c r="BJ7" s="24">
        <v>846.09</v>
      </c>
      <c r="BK7" s="24">
        <v>551.04</v>
      </c>
      <c r="BL7" s="24">
        <v>523.58000000000004</v>
      </c>
      <c r="BM7" s="24">
        <v>508.99</v>
      </c>
      <c r="BN7" s="24">
        <v>497.17</v>
      </c>
      <c r="BO7" s="24">
        <v>479.62</v>
      </c>
      <c r="BP7" s="24">
        <v>602.55999999999995</v>
      </c>
      <c r="BQ7" s="24">
        <v>97.39</v>
      </c>
      <c r="BR7" s="24">
        <v>95.03</v>
      </c>
      <c r="BS7" s="24">
        <v>93.14</v>
      </c>
      <c r="BT7" s="24">
        <v>92.63</v>
      </c>
      <c r="BU7" s="24">
        <v>100.03</v>
      </c>
      <c r="BV7" s="24">
        <v>105.67</v>
      </c>
      <c r="BW7" s="24">
        <v>105.37</v>
      </c>
      <c r="BX7" s="24">
        <v>99.93</v>
      </c>
      <c r="BY7" s="24">
        <v>100.14</v>
      </c>
      <c r="BZ7" s="24">
        <v>100.02</v>
      </c>
      <c r="CA7" s="24">
        <v>97.94</v>
      </c>
      <c r="CB7" s="24">
        <v>181.3</v>
      </c>
      <c r="CC7" s="24">
        <v>186.51</v>
      </c>
      <c r="CD7" s="24">
        <v>191.2</v>
      </c>
      <c r="CE7" s="24">
        <v>193.45</v>
      </c>
      <c r="CF7" s="24">
        <v>179.06</v>
      </c>
      <c r="CG7" s="24">
        <v>118.72</v>
      </c>
      <c r="CH7" s="24">
        <v>120.5</v>
      </c>
      <c r="CI7" s="24">
        <v>127.3</v>
      </c>
      <c r="CJ7" s="24">
        <v>126.99</v>
      </c>
      <c r="CK7" s="24">
        <v>130.54</v>
      </c>
      <c r="CL7" s="24">
        <v>140.97999999999999</v>
      </c>
      <c r="CM7" s="24">
        <v>63.66</v>
      </c>
      <c r="CN7" s="24">
        <v>58.43</v>
      </c>
      <c r="CO7" s="24">
        <v>58.73</v>
      </c>
      <c r="CP7" s="24">
        <v>55.71</v>
      </c>
      <c r="CQ7" s="24">
        <v>58.49</v>
      </c>
      <c r="CR7" s="24">
        <v>58.16</v>
      </c>
      <c r="CS7" s="24">
        <v>58.91</v>
      </c>
      <c r="CT7" s="24">
        <v>58.31</v>
      </c>
      <c r="CU7" s="24">
        <v>57.8</v>
      </c>
      <c r="CV7" s="24">
        <v>59.34</v>
      </c>
      <c r="CW7" s="24">
        <v>60.13</v>
      </c>
      <c r="CX7" s="24">
        <v>90.85</v>
      </c>
      <c r="CY7" s="24">
        <v>92.16</v>
      </c>
      <c r="CZ7" s="24">
        <v>93.08</v>
      </c>
      <c r="DA7" s="24">
        <v>93.45</v>
      </c>
      <c r="DB7" s="24">
        <v>93.35</v>
      </c>
      <c r="DC7" s="24">
        <v>99.1</v>
      </c>
      <c r="DD7" s="24">
        <v>99.16</v>
      </c>
      <c r="DE7" s="24">
        <v>99.21</v>
      </c>
      <c r="DF7" s="24">
        <v>99.25</v>
      </c>
      <c r="DG7" s="24">
        <v>99.29</v>
      </c>
      <c r="DH7" s="24">
        <v>96</v>
      </c>
      <c r="DI7" s="24">
        <v>25.38</v>
      </c>
      <c r="DJ7" s="24">
        <v>27.36</v>
      </c>
      <c r="DK7" s="24">
        <v>29.25</v>
      </c>
      <c r="DL7" s="24">
        <v>30.93</v>
      </c>
      <c r="DM7" s="24">
        <v>32.01</v>
      </c>
      <c r="DN7" s="24">
        <v>49.35</v>
      </c>
      <c r="DO7" s="24">
        <v>50.38</v>
      </c>
      <c r="DP7" s="24">
        <v>51.54</v>
      </c>
      <c r="DQ7" s="24">
        <v>52.5</v>
      </c>
      <c r="DR7" s="24">
        <v>53.36</v>
      </c>
      <c r="DS7" s="24">
        <v>42.2</v>
      </c>
      <c r="DT7" s="24">
        <v>4.4800000000000004</v>
      </c>
      <c r="DU7" s="24">
        <v>4.92</v>
      </c>
      <c r="DV7" s="24">
        <v>5.32</v>
      </c>
      <c r="DW7" s="24">
        <v>5.75</v>
      </c>
      <c r="DX7" s="24">
        <v>6.61</v>
      </c>
      <c r="DY7" s="24">
        <v>12.06</v>
      </c>
      <c r="DZ7" s="24">
        <v>13.41</v>
      </c>
      <c r="EA7" s="24">
        <v>15.06</v>
      </c>
      <c r="EB7" s="24">
        <v>16.87</v>
      </c>
      <c r="EC7" s="24">
        <v>18.739999999999998</v>
      </c>
      <c r="ED7" s="24">
        <v>9.4600000000000009</v>
      </c>
      <c r="EE7" s="24">
        <v>0.08</v>
      </c>
      <c r="EF7" s="24">
        <v>0.09</v>
      </c>
      <c r="EG7" s="24">
        <v>0.08</v>
      </c>
      <c r="EH7" s="24">
        <v>0.09</v>
      </c>
      <c r="EI7" s="24">
        <v>0.06</v>
      </c>
      <c r="EJ7" s="24">
        <v>0.41</v>
      </c>
      <c r="EK7" s="24">
        <v>0.45</v>
      </c>
      <c r="EL7" s="24">
        <v>0.44</v>
      </c>
      <c r="EM7" s="24">
        <v>0.36</v>
      </c>
      <c r="EN7" s="24">
        <v>0.37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41BE3282-D34F-4E6F-B936-AA52305A53FE}"/>
</file>

<file path=customXml/itemProps2.xml><?xml version="1.0" encoding="utf-8"?>
<ds:datastoreItem xmlns:ds="http://schemas.openxmlformats.org/officeDocument/2006/customXml" ds:itemID="{DD4262DA-2A0A-476B-B864-A7D0FE8E0F52}"/>
</file>

<file path=customXml/itemProps3.xml><?xml version="1.0" encoding="utf-8"?>
<ds:datastoreItem xmlns:ds="http://schemas.openxmlformats.org/officeDocument/2006/customXml" ds:itemID="{8EAF799B-41B0-4A60-B435-74079CBAC2C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2025-12-23T06:04:17Z</dcterms:created>
  <dcterms:modified xsi:type="dcterms:W3CDTF">2026-01-28T08:52:07Z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