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W:\500 経営関係業務\400 決算\100 決算事務 &amp; 決算統計\R06決算統計\02 決算統計\09 公営企業に係る経営比較分析表\01_回答\"/>
    </mc:Choice>
  </mc:AlternateContent>
  <xr:revisionPtr revIDLastSave="0" documentId="13_ncr:1_{2C87CCAA-AFE2-4E9D-9DDC-49E4C2E859FC}" xr6:coauthVersionLast="36" xr6:coauthVersionMax="36" xr10:uidLastSave="{00000000-0000-0000-0000-000000000000}"/>
  <workbookProtection workbookAlgorithmName="SHA-512" workbookHashValue="4JY8TeFzCJ12hSl96YZhusvVzV8NbXsHYtmzK+INm0DsSbMeIaBRAfBu4c+zn1Rn3XbZNAwLKRANZRuRptxMcQ==" workbookSaltValue="WS37wtYFmZNYx3btyDqweA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<sst xmlns="http://schemas.openxmlformats.org/spreadsheetml/2006/main" count="231" uniqueCount="115">
  <si>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</si>
  <si>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</si>
  <si>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</si>
  <si>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</si>
  <si>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</si>
  <si>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</si>
  <si>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</si>
  <si>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</si>
  <si>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</si>
  <si>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</si>
  <si>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</si>
  <si>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</si>
  <si>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</si>
  <si>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</si>
  <si>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</si>
  <si>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</si>
  <si>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</si>
  <si>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</si>
  <si>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</si>
  <si>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</si>
  <si>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</si>
  <si>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</si>
  <si>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</si>
  <si>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</si>
  <si>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</si>
  <si>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</si>
  <si>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</si>
  <si>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</si>
  <si>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</si>
  <si>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</si>
  <si>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</si>
  <si>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</si>
  <si>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</si>
  <si>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</si>
  <si>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</si>
  <si>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</si>
  <si>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</si>
  <si>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</si>
  <si>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</si>
  <si>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</si>
  <si>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</si>
  <si>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</si>
  <si>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</si>
  <si>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</si>
  <si>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</si>
  <si>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</si>
  <si>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</si>
  <si>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</si>
  <si>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</si>
  <si>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</si>
  <si>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</si>
  <si>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</si>
  <si>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</si>
  <si>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</si>
  <si>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</si>
  <si>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</si>
  <si>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</si>
  <si>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</si>
  <si>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</si>
  <si>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</si>
  <si>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</si>
  <si>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</si>
  <si>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</si>
  <si>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</si>
  <si>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</si>
  <si>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</si>
  <si>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</si>
  <si>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</si>
  <si>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</si>
  <si>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</si>
  <si>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</si>
  <si>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</si>
  <si>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</si>
  <si>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</si>
  <si>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</si>
  <si>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</si>
  <si>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</si>
  <si>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</si>
  <si>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</si>
  <si>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</si>
  <si>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</si>
  <si>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</si>
  <si>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</si>
  <si>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</si>
  <si>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</si>
  <si>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</si>
  <si>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</si>
  <si>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</si>
  <si>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</si>
  <si>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</si>
  <si>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</si>
  <si>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</si>
  <si>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</si>
  <si>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</si>
  <si>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</si>
  <si>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岡山市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</si>
  <si>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</si>
  <si>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</si>
  <si>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</si>
  <si>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</si>
  <si>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</si>
  <si>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</si>
  <si>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</si>
  <si>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</si>
  <si>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</si>
  <si>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</si>
  <si>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</si>
  <si>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</si>
  <si>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</si>
  <si>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</si>
  <si>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</si>
  <si>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</si>
  <si>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>　公共下水道と同様の傾向であるが、公共下水道と比較して、処理区域内人口密度が低いため、経営効率が悪い。ただし、水洗化率については、類似団体と比較して平均程度となっている。
　各指標の特徴としては以下のとおり
①一般会計繰入金により赤字相当額を補てんしており、１００％程度となっている。
②一般会計繰入金により赤字相当額を補てんしており、欠損金は生じていない。</t>
    </r>
    <r>
      <rPr>
        <sz val="11"/>
        <rFont val="ＭＳ ゴシック"/>
        <family val="3"/>
        <charset val="128"/>
      </rPr>
      <t xml:space="preserve">
③類似団体と比較して整備時期が遅いこと等により、経費に占める償還元金の割合が高く、低水準となっているが増加傾向が続いている。</t>
    </r>
    <r>
      <rPr>
        <sz val="11"/>
        <color theme="1"/>
        <rFont val="ＭＳ ゴシック"/>
        <family val="3"/>
        <charset val="128"/>
      </rPr>
      <t xml:space="preserve">
④類似団体と比較して整備時期が遅いこと等により、高水準であるが、減少傾向にある。
⑤使用料対象としている額に対し、１００％は賄えていない。
⑥資本費が高いこと（④）等により、高水準となっている。
⑦整備途上であることから、低水準であるが、類似団体と比較した場合、平均程度となっている。
⑧年々高くなっている。
</t>
    </r>
    <rPh sb="23" eb="25">
      <t>ヒカク</t>
    </rPh>
    <rPh sb="186" eb="188">
      <t>ヒカク</t>
    </rPh>
    <rPh sb="233" eb="235">
      <t>ケイコウ</t>
    </rPh>
    <rPh sb="236" eb="237">
      <t>ツヅ</t>
    </rPh>
    <rPh sb="249" eb="251">
      <t>ヒカク</t>
    </rPh>
    <rPh sb="277" eb="279">
      <t>ケイコウ</t>
    </rPh>
    <rPh sb="367" eb="369">
      <t>ヒカク</t>
    </rPh>
    <rPh sb="371" eb="373">
      <t>バアイ</t>
    </rPh>
    <phoneticPr fontId="4"/>
  </si>
  <si>
    <t>　本格的な整備時期が平成一桁以降と遅いことから、類似団体と比較して、老朽化の指標の数値はいずれも低い（本市は平成22年度より地方公営企業法を適用しており、①有形固定資産減価償却率（％）は法適用以降の減価償却累計で算出されるため、その点に留意する必要がある。）。
　ただし、将来的には多額の更新需要が見込まれることから、長寿命化や改築更新費用の平準化を計画的に進める必要がある。</t>
    <phoneticPr fontId="4"/>
  </si>
  <si>
    <t xml:space="preserve">　持続可能な下水道事業の運営を図るため、平成27年度に策定した経営戦略（岡山市下水道事業経営計画2016）の中で目標数値を定め、ＰＤＣＡサイクルにより経営改善を図ることとしている。
　具体的には、接続促進による使用料収入の確保、施設の統廃合や施設管理の効率化等による支出の削減等により、経営改善を進めることとしている。
</t>
    <rPh sb="20" eb="2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</si>
</sst>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4-4DF9-B083-734DA92A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DF9-B083-734DA92A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50.69</c:v>
                </c:pt>
                <c:pt idx="1">
                  <c:v>49.13</c:v>
                </c:pt>
                <c:pt idx="2">
                  <c:v>49.44</c:v>
                </c:pt>
                <c:pt idx="3">
                  <c:v>49.46</c:v>
                </c:pt>
                <c:pt idx="4">
                  <c:v>40.31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2D1-9B92-286EA75D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2-42D1-9B92-286EA75D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90.54</c:v>
                </c:pt>
                <c:pt idx="1">
                  <c:v>92.11</c:v>
                </c:pt>
                <c:pt idx="2">
                  <c:v>92.35</c:v>
                </c:pt>
                <c:pt idx="3">
                  <c:v>93.43</c:v>
                </c:pt>
                <c:pt idx="4">
                  <c:v>94.57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DC8-AFEC-29FE79D5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DC8-AFEC-29FE79D5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100.06</c:v>
                </c:pt>
                <c:pt idx="1">
                  <c:v>100.01</c:v>
                </c:pt>
                <c:pt idx="2">
                  <c:v>100</c:v>
                </c:pt>
                <c:pt idx="3">
                  <c:v>99.99</c:v>
                </c:pt>
                <c:pt idx="4">
                  <c:v>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BFC-90F9-50C5BD80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8-4BFC-90F9-50C5BD80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27.51</c:v>
                </c:pt>
                <c:pt idx="1">
                  <c:v>29.5</c:v>
                </c:pt>
                <c:pt idx="2">
                  <c:v>31.44</c:v>
                </c:pt>
                <c:pt idx="3">
                  <c:v>32.92</c:v>
                </c:pt>
                <c:pt idx="4">
                  <c:v>34.409999999999997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8-482D-AAB5-72244E958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8-482D-AAB5-72244E958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F-49D4-89A1-51DEEAA2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F-49D4-89A1-51DEEAA2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6-4928-967C-B93CDD2F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6-4928-967C-B93CDD2F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17.14</c:v>
                </c:pt>
                <c:pt idx="1">
                  <c:v>12.53</c:v>
                </c:pt>
                <c:pt idx="2">
                  <c:v>14.19</c:v>
                </c:pt>
                <c:pt idx="3">
                  <c:v>24.63</c:v>
                </c:pt>
                <c:pt idx="4">
                  <c:v>23.92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C-4405-A08B-5CF510C1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C-4405-A08B-5CF510C1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1572.65</c:v>
                </c:pt>
                <c:pt idx="1">
                  <c:v>1583.32</c:v>
                </c:pt>
                <c:pt idx="2">
                  <c:v>1563.71</c:v>
                </c:pt>
                <c:pt idx="3">
                  <c:v>1609.16</c:v>
                </c:pt>
                <c:pt idx="4">
                  <c:v>1556.91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D-4D09-8728-DF31945D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D-4D09-8728-DF31945D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55.56</c:v>
                </c:pt>
                <c:pt idx="1">
                  <c:v>58.08</c:v>
                </c:pt>
                <c:pt idx="2">
                  <c:v>54.14</c:v>
                </c:pt>
                <c:pt idx="3">
                  <c:v>52.34</c:v>
                </c:pt>
                <c:pt idx="4">
                  <c:v>57.24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5-4A55-BE18-BD40D6DF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5-4A55-BE18-BD40D6DF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379.03</c:v>
                </c:pt>
                <c:pt idx="1">
                  <c:v>360.78</c:v>
                </c:pt>
                <c:pt idx="2">
                  <c:v>386.44</c:v>
                </c:pt>
                <c:pt idx="3">
                  <c:v>406.75</c:v>
                </c:pt>
                <c:pt idx="4">
                  <c:v>368.34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E-453E-9B54-61357577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53E-9B54-61357577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4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岡山県　岡山市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3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1" t="s">
        <v>9</v>
      </c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3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53">
        <f>データ!S6</f>
        <v>695690</v>
      </c>
      <c r="AM8" s="53"/>
      <c r="AN8" s="53"/>
      <c r="AO8" s="53"/>
      <c r="AP8" s="53"/>
      <c r="AQ8" s="53"/>
      <c r="AR8" s="53"/>
      <c r="AS8" s="53"/>
      <c r="AT8" s="52">
        <f>データ!T6</f>
        <v>789.95</v>
      </c>
      <c r="AU8" s="52"/>
      <c r="AV8" s="52"/>
      <c r="AW8" s="52"/>
      <c r="AX8" s="52"/>
      <c r="AY8" s="52"/>
      <c r="AZ8" s="52"/>
      <c r="BA8" s="52"/>
      <c r="BB8" s="52">
        <f>データ!U6</f>
        <v>880.68</v>
      </c>
      <c r="BC8" s="52"/>
      <c r="BD8" s="52"/>
      <c r="BE8" s="52"/>
      <c r="BF8" s="52"/>
      <c r="BG8" s="52"/>
      <c r="BH8" s="52"/>
      <c r="BI8" s="52"/>
      <c r="BJ8" s="3"/>
      <c r="BK8" s="3"/>
      <c r="BL8" s="66" t="s">
        <v>10</v>
      </c>
      <c r="BM8" s="67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3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20</v>
      </c>
      <c r="BM9" s="60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52" t="str">
        <f>データ!N6</f>
        <v>-</v>
      </c>
      <c r="C10" s="52"/>
      <c r="D10" s="52"/>
      <c r="E10" s="52"/>
      <c r="F10" s="52"/>
      <c r="G10" s="52"/>
      <c r="H10" s="52"/>
      <c r="I10" s="52">
        <f>データ!O6</f>
        <v>41.73</v>
      </c>
      <c r="J10" s="52"/>
      <c r="K10" s="52"/>
      <c r="L10" s="52"/>
      <c r="M10" s="52"/>
      <c r="N10" s="52"/>
      <c r="O10" s="52"/>
      <c r="P10" s="52">
        <f>データ!P6</f>
        <v>1.06</v>
      </c>
      <c r="Q10" s="52"/>
      <c r="R10" s="52"/>
      <c r="S10" s="52"/>
      <c r="T10" s="52"/>
      <c r="U10" s="52"/>
      <c r="V10" s="52"/>
      <c r="W10" s="52">
        <f>データ!Q6</f>
        <v>93.78</v>
      </c>
      <c r="X10" s="52"/>
      <c r="Y10" s="52"/>
      <c r="Z10" s="52"/>
      <c r="AA10" s="52"/>
      <c r="AB10" s="52"/>
      <c r="AC10" s="52"/>
      <c r="AD10" s="53">
        <f>データ!R6</f>
        <v>3011</v>
      </c>
      <c r="AE10" s="53"/>
      <c r="AF10" s="53"/>
      <c r="AG10" s="53"/>
      <c r="AH10" s="53"/>
      <c r="AI10" s="53"/>
      <c r="AJ10" s="53"/>
      <c r="AK10" s="2"/>
      <c r="AL10" s="53">
        <f>データ!V6</f>
        <v>7344</v>
      </c>
      <c r="AM10" s="53"/>
      <c r="AN10" s="53"/>
      <c r="AO10" s="53"/>
      <c r="AP10" s="53"/>
      <c r="AQ10" s="53"/>
      <c r="AR10" s="53"/>
      <c r="AS10" s="53"/>
      <c r="AT10" s="52">
        <f>データ!W6</f>
        <v>2.98</v>
      </c>
      <c r="AU10" s="52"/>
      <c r="AV10" s="52"/>
      <c r="AW10" s="52"/>
      <c r="AX10" s="52"/>
      <c r="AY10" s="52"/>
      <c r="AZ10" s="52"/>
      <c r="BA10" s="52"/>
      <c r="BB10" s="52">
        <f>データ!X6</f>
        <v>2464.4299999999998</v>
      </c>
      <c r="BC10" s="52"/>
      <c r="BD10" s="52"/>
      <c r="BE10" s="52"/>
      <c r="BF10" s="52"/>
      <c r="BG10" s="52"/>
      <c r="BH10" s="52"/>
      <c r="BI10" s="52"/>
      <c r="BJ10" s="2"/>
      <c r="BK10" s="2"/>
      <c r="BL10" s="54" t="s">
        <v>22</v>
      </c>
      <c r="BM10" s="55"/>
      <c r="BN10" s="43" t="s">
        <v>23</v>
      </c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5" t="s">
        <v>24</v>
      </c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</row>
    <row r="14" spans="1:78" ht="13.5" customHeight="1" x14ac:dyDescent="0.15">
      <c r="A14" s="2"/>
      <c r="B14" s="47" t="s">
        <v>25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9"/>
      <c r="BK14" s="2"/>
      <c r="BL14" s="36" t="s">
        <v>26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2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2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2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2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2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2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2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2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2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2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2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2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2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2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2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2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2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2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2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2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2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2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2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2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2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2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2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2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27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2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2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2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2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2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2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2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2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2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2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2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2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29"/>
    </row>
    <row r="60" spans="1:78" ht="13.5" customHeight="1" x14ac:dyDescent="0.15">
      <c r="A60" s="2"/>
      <c r="B60" s="33" t="s">
        <v>28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5"/>
      <c r="BK60" s="2"/>
      <c r="BL60" s="2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29"/>
    </row>
    <row r="61" spans="1:78" ht="13.5" customHeight="1" x14ac:dyDescent="0.15">
      <c r="A61" s="2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5"/>
      <c r="BK61" s="2"/>
      <c r="BL61" s="2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2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2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29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2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2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2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2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2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2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2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2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2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2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2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2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2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2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2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2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0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2"/>
    </row>
    <row r="83" spans="1:78" x14ac:dyDescent="0.15">
      <c r="C83" s="42" t="s">
        <v>30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ZXWMcqdl2CHvbThdBrZgi90WXl88+/xcf4aJUIqUllODuc/k/95yuljUCWxuxIQBxq9miyrcTxAUAOndNOc8zw==" saltValue="sWc2jj9BDdFkImH+ySDBj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53</v>
      </c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 t="s">
        <v>28</v>
      </c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0" t="s">
        <v>55</v>
      </c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 t="s">
        <v>56</v>
      </c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 t="s">
        <v>57</v>
      </c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 t="s">
        <v>58</v>
      </c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 t="s">
        <v>59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 t="s">
        <v>60</v>
      </c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 t="s">
        <v>61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 t="s">
        <v>62</v>
      </c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 t="s">
        <v>63</v>
      </c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 t="s">
        <v>64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 t="s">
        <v>65</v>
      </c>
      <c r="EF4" s="70"/>
      <c r="EG4" s="70"/>
      <c r="EH4" s="70"/>
      <c r="EI4" s="70"/>
      <c r="EJ4" s="70"/>
      <c r="EK4" s="70"/>
      <c r="EL4" s="70"/>
      <c r="EM4" s="70"/>
      <c r="EN4" s="70"/>
      <c r="EO4" s="70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331007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岡山県　岡山市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41.73</v>
      </c>
      <c r="P6" s="20">
        <f t="shared" si="3"/>
        <v>1.06</v>
      </c>
      <c r="Q6" s="20">
        <f t="shared" si="3"/>
        <v>93.78</v>
      </c>
      <c r="R6" s="20">
        <f t="shared" si="3"/>
        <v>3011</v>
      </c>
      <c r="S6" s="20">
        <f t="shared" si="3"/>
        <v>695690</v>
      </c>
      <c r="T6" s="20">
        <f t="shared" si="3"/>
        <v>789.95</v>
      </c>
      <c r="U6" s="20">
        <f t="shared" si="3"/>
        <v>880.68</v>
      </c>
      <c r="V6" s="20">
        <f t="shared" si="3"/>
        <v>7344</v>
      </c>
      <c r="W6" s="20">
        <f t="shared" si="3"/>
        <v>2.98</v>
      </c>
      <c r="X6" s="20">
        <f t="shared" si="3"/>
        <v>2464.4299999999998</v>
      </c>
      <c r="Y6" s="21">
        <f>IF(Y7="",NA(),Y7)</f>
        <v>100.06</v>
      </c>
      <c r="Z6" s="21">
        <f t="shared" ref="Z6:AH6" si="4">IF(Z7="",NA(),Z7)</f>
        <v>100.01</v>
      </c>
      <c r="AA6" s="21">
        <f t="shared" si="4"/>
        <v>100</v>
      </c>
      <c r="AB6" s="21">
        <f t="shared" si="4"/>
        <v>99.99</v>
      </c>
      <c r="AC6" s="21">
        <f t="shared" si="4"/>
        <v>94.4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1">
        <f t="shared" si="5"/>
        <v>17.29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17.14</v>
      </c>
      <c r="AV6" s="21">
        <f t="shared" ref="AV6:BD6" si="6">IF(AV7="",NA(),AV7)</f>
        <v>12.53</v>
      </c>
      <c r="AW6" s="21">
        <f t="shared" si="6"/>
        <v>14.19</v>
      </c>
      <c r="AX6" s="21">
        <f t="shared" si="6"/>
        <v>24.63</v>
      </c>
      <c r="AY6" s="21">
        <f t="shared" si="6"/>
        <v>23.92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1572.65</v>
      </c>
      <c r="BG6" s="21">
        <f t="shared" ref="BG6:BO6" si="7">IF(BG7="",NA(),BG7)</f>
        <v>1583.32</v>
      </c>
      <c r="BH6" s="21">
        <f t="shared" si="7"/>
        <v>1563.71</v>
      </c>
      <c r="BI6" s="21">
        <f t="shared" si="7"/>
        <v>1609.16</v>
      </c>
      <c r="BJ6" s="21">
        <f t="shared" si="7"/>
        <v>1556.91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55.56</v>
      </c>
      <c r="BR6" s="21">
        <f t="shared" ref="BR6:BZ6" si="8">IF(BR7="",NA(),BR7)</f>
        <v>58.08</v>
      </c>
      <c r="BS6" s="21">
        <f t="shared" si="8"/>
        <v>54.14</v>
      </c>
      <c r="BT6" s="21">
        <f t="shared" si="8"/>
        <v>52.34</v>
      </c>
      <c r="BU6" s="21">
        <f t="shared" si="8"/>
        <v>57.24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379.03</v>
      </c>
      <c r="CC6" s="21">
        <f t="shared" ref="CC6:CK6" si="9">IF(CC7="",NA(),CC7)</f>
        <v>360.78</v>
      </c>
      <c r="CD6" s="21">
        <f t="shared" si="9"/>
        <v>386.44</v>
      </c>
      <c r="CE6" s="21">
        <f t="shared" si="9"/>
        <v>406.75</v>
      </c>
      <c r="CF6" s="21">
        <f t="shared" si="9"/>
        <v>368.34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>
        <f>IF(CM7="",NA(),CM7)</f>
        <v>50.69</v>
      </c>
      <c r="CN6" s="21">
        <f t="shared" ref="CN6:CV6" si="10">IF(CN7="",NA(),CN7)</f>
        <v>49.13</v>
      </c>
      <c r="CO6" s="21">
        <f t="shared" si="10"/>
        <v>49.44</v>
      </c>
      <c r="CP6" s="21">
        <f t="shared" si="10"/>
        <v>49.46</v>
      </c>
      <c r="CQ6" s="21">
        <f t="shared" si="10"/>
        <v>40.31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90.54</v>
      </c>
      <c r="CY6" s="21">
        <f t="shared" ref="CY6:DG6" si="11">IF(CY7="",NA(),CY7)</f>
        <v>92.11</v>
      </c>
      <c r="CZ6" s="21">
        <f t="shared" si="11"/>
        <v>92.35</v>
      </c>
      <c r="DA6" s="21">
        <f t="shared" si="11"/>
        <v>93.43</v>
      </c>
      <c r="DB6" s="21">
        <f t="shared" si="11"/>
        <v>94.57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27.51</v>
      </c>
      <c r="DJ6" s="21">
        <f t="shared" ref="DJ6:DR6" si="12">IF(DJ7="",NA(),DJ7)</f>
        <v>29.5</v>
      </c>
      <c r="DK6" s="21">
        <f t="shared" si="12"/>
        <v>31.44</v>
      </c>
      <c r="DL6" s="21">
        <f t="shared" si="12"/>
        <v>32.92</v>
      </c>
      <c r="DM6" s="21">
        <f t="shared" si="12"/>
        <v>34.409999999999997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331007</v>
      </c>
      <c r="D7" s="23">
        <v>46</v>
      </c>
      <c r="E7" s="23">
        <v>17</v>
      </c>
      <c r="F7" s="23">
        <v>4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41.73</v>
      </c>
      <c r="P7" s="24">
        <v>1.06</v>
      </c>
      <c r="Q7" s="24">
        <v>93.78</v>
      </c>
      <c r="R7" s="24">
        <v>3011</v>
      </c>
      <c r="S7" s="24">
        <v>695690</v>
      </c>
      <c r="T7" s="24">
        <v>789.95</v>
      </c>
      <c r="U7" s="24">
        <v>880.68</v>
      </c>
      <c r="V7" s="24">
        <v>7344</v>
      </c>
      <c r="W7" s="24">
        <v>2.98</v>
      </c>
      <c r="X7" s="24">
        <v>2464.4299999999998</v>
      </c>
      <c r="Y7" s="24">
        <v>100.06</v>
      </c>
      <c r="Z7" s="24">
        <v>100.01</v>
      </c>
      <c r="AA7" s="24">
        <v>100</v>
      </c>
      <c r="AB7" s="24">
        <v>99.99</v>
      </c>
      <c r="AC7" s="24">
        <v>94.4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17.29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17.14</v>
      </c>
      <c r="AV7" s="24">
        <v>12.53</v>
      </c>
      <c r="AW7" s="24">
        <v>14.19</v>
      </c>
      <c r="AX7" s="24">
        <v>24.63</v>
      </c>
      <c r="AY7" s="24">
        <v>23.92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1572.65</v>
      </c>
      <c r="BG7" s="24">
        <v>1583.32</v>
      </c>
      <c r="BH7" s="24">
        <v>1563.71</v>
      </c>
      <c r="BI7" s="24">
        <v>1609.16</v>
      </c>
      <c r="BJ7" s="24">
        <v>1556.91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55.56</v>
      </c>
      <c r="BR7" s="24">
        <v>58.08</v>
      </c>
      <c r="BS7" s="24">
        <v>54.14</v>
      </c>
      <c r="BT7" s="24">
        <v>52.34</v>
      </c>
      <c r="BU7" s="24">
        <v>57.24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379.03</v>
      </c>
      <c r="CC7" s="24">
        <v>360.78</v>
      </c>
      <c r="CD7" s="24">
        <v>386.44</v>
      </c>
      <c r="CE7" s="24">
        <v>406.75</v>
      </c>
      <c r="CF7" s="24">
        <v>368.34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>
        <v>50.69</v>
      </c>
      <c r="CN7" s="24">
        <v>49.13</v>
      </c>
      <c r="CO7" s="24">
        <v>49.44</v>
      </c>
      <c r="CP7" s="24">
        <v>49.46</v>
      </c>
      <c r="CQ7" s="24">
        <v>40.31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90.54</v>
      </c>
      <c r="CY7" s="24">
        <v>92.11</v>
      </c>
      <c r="CZ7" s="24">
        <v>92.35</v>
      </c>
      <c r="DA7" s="24">
        <v>93.43</v>
      </c>
      <c r="DB7" s="24">
        <v>94.57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27.51</v>
      </c>
      <c r="DJ7" s="24">
        <v>29.5</v>
      </c>
      <c r="DK7" s="24">
        <v>31.44</v>
      </c>
      <c r="DL7" s="24">
        <v>32.92</v>
      </c>
      <c r="DM7" s="24">
        <v>34.409999999999997</v>
      </c>
      <c r="DN7" s="24">
        <v>21.36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7E94B0D-A2B3-4AAA-AF5B-FE4273C27725}"/>
</file>

<file path=customXml/itemProps2.xml><?xml version="1.0" encoding="utf-8"?>
<ds:datastoreItem xmlns:ds="http://schemas.openxmlformats.org/officeDocument/2006/customXml" ds:itemID="{417C9EE6-E0A3-45E6-AF16-3047F79F4DE0}"/>
</file>

<file path=customXml/itemProps3.xml><?xml version="1.0" encoding="utf-8"?>
<ds:datastoreItem xmlns:ds="http://schemas.openxmlformats.org/officeDocument/2006/customXml" ds:itemID="{67B2A9D4-8168-4C8A-A17F-B1D10F84083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2025-12-23T06:13:40Z</dcterms:created>
  <dcterms:modified xsi:type="dcterms:W3CDTF">2026-01-28T08:54:21Z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