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W:\500 経営関係業務\400 決算\100 決算事務 &amp; 決算統計\R06決算統計\02 決算統計\09 公営企業に係る経営比較分析表\01_回答\"/>
    </mc:Choice>
  </mc:AlternateContent>
  <xr:revisionPtr revIDLastSave="0" documentId="13_ncr:1_{62F9DD27-A15F-4C92-95AF-2E97A2A5BC3C}" xr6:coauthVersionLast="36" xr6:coauthVersionMax="36" xr10:uidLastSave="{00000000-0000-0000-0000-000000000000}"/>
  <workbookProtection workbookAlgorithmName="SHA-512" workbookHashValue="9vI74ae8HSmiXvizQdtIUjrPuQUmxVfR8HH/Z+rP8lEe+lgTRwjementKZs+zJh9rMBpDEQoJ+XVjSQD6UmaBw==" workbookSaltValue="toidrUIvqtTzyp0iHfBL/w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E85" i="4"/>
  <c r="BB10" i="4"/>
  <c r="AT10" i="4"/>
  <c r="P10" i="4"/>
  <c r="W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<sst xmlns="http://schemas.openxmlformats.org/spreadsheetml/2006/main" count="231" uniqueCount="116">
  <si>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</si>
  <si>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</si>
  <si>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</si>
  <si>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</si>
  <si>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</si>
  <si>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</si>
  <si>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</si>
  <si>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</si>
  <si>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</si>
  <si>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</si>
  <si>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</si>
  <si>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</si>
  <si>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</si>
  <si>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</si>
  <si>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</si>
  <si>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</si>
  <si>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</si>
  <si>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</si>
  <si>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</si>
  <si>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</si>
  <si>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</si>
  <si>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</si>
  <si>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</si>
  <si>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</si>
  <si>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</si>
  <si>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</si>
  <si>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</si>
  <si>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</si>
  <si>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</si>
  <si>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</si>
  <si>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</si>
  <si>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</si>
  <si>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</si>
  <si>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</si>
  <si>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</si>
  <si>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</si>
  <si>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</si>
  <si>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</si>
  <si>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</si>
  <si>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</si>
  <si>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</si>
  <si>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</si>
  <si>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</si>
  <si>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</si>
  <si>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</si>
  <si>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</si>
  <si>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</si>
  <si>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</si>
  <si>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</si>
  <si>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</si>
  <si>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</si>
  <si>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</si>
  <si>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</si>
  <si>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</si>
  <si>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</si>
  <si>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</si>
  <si>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</si>
  <si>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</si>
  <si>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</si>
  <si>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</si>
  <si>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</si>
  <si>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</si>
  <si>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</si>
  <si>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</si>
  <si>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</si>
  <si>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</si>
  <si>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</si>
  <si>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</si>
  <si>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</si>
  <si>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</si>
  <si>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</si>
  <si>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</si>
  <si>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</si>
  <si>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</si>
  <si>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</si>
  <si>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</si>
  <si>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</si>
  <si>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</si>
  <si>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</si>
  <si>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</si>
  <si>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</si>
  <si>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</si>
  <si>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</si>
  <si>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</si>
  <si>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</si>
  <si>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</si>
  <si>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</si>
  <si>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</si>
  <si>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</si>
  <si>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</si>
  <si>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</si>
  <si>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</si>
  <si>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</si>
  <si>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</si>
  <si>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</si>
  <si>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</si>
  <si>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岡山県　岡山市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</si>
  <si>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</si>
  <si>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</si>
  <si>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</si>
  <si>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</si>
  <si>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</si>
  <si>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</si>
  <si>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</si>
  <si>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</si>
  <si>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</si>
  <si>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</si>
  <si>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</si>
  <si>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</si>
  <si>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</si>
  <si>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</si>
  <si>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</si>
  <si>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</si>
  <si>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農業集落排水事業については、整備が終了していることから、水洗化率は高い。
　一方で、処理施設が点在していることから、経営効率は特定環境保全公共下水道事業よりもさらに悪い。
　各指標の特徴としては以下のとおり
①一般会計繰入金により赤字相当額を補てんしており、１００％程度となっている。
②一般会計繰入金により赤字相当額を補てんしており、欠損金は生じていない。
③整備が終了しており、経費に占める償還元金の割合も減少してきているため、増加傾向にある。
④類似団体と比較して処理施設数が多いこと等により、高水準であるが、減少傾向にある。令和5年度は公共下水道への統廃合による影響により増加している。
⑤使用料対象としている額に対し、１００％は賄えていない。
⑥資本費が高いこと（④）等により、高水準となっている。
⑦処理区域内人口の減少等により減少傾向にある。
⑧整備が終了していることから、高水準となっている。</t>
    <rPh sb="39" eb="41">
      <t>イッポウ</t>
    </rPh>
    <rPh sb="182" eb="184">
      <t>セイビ</t>
    </rPh>
    <rPh sb="185" eb="187">
      <t>シュウリョウ</t>
    </rPh>
    <rPh sb="192" eb="194">
      <t>ケイヒ</t>
    </rPh>
    <rPh sb="195" eb="196">
      <t>シ</t>
    </rPh>
    <rPh sb="198" eb="200">
      <t>ショウカン</t>
    </rPh>
    <rPh sb="200" eb="202">
      <t>ガンキン</t>
    </rPh>
    <rPh sb="203" eb="205">
      <t>ワリアイ</t>
    </rPh>
    <rPh sb="206" eb="208">
      <t>ゲンショウ</t>
    </rPh>
    <rPh sb="217" eb="219">
      <t>ゾウカ</t>
    </rPh>
    <rPh sb="219" eb="221">
      <t>ケイコウ</t>
    </rPh>
    <rPh sb="232" eb="234">
      <t>ヒカク</t>
    </rPh>
    <rPh sb="261" eb="263">
      <t>ケイコウ</t>
    </rPh>
    <rPh sb="267" eb="269">
      <t>レイワ</t>
    </rPh>
    <rPh sb="270" eb="272">
      <t>ネンド</t>
    </rPh>
    <rPh sb="273" eb="278">
      <t>コウキョウゲスイドウ</t>
    </rPh>
    <rPh sb="280" eb="283">
      <t>トウハイゴウ</t>
    </rPh>
    <rPh sb="286" eb="288">
      <t>エイキョウ</t>
    </rPh>
    <rPh sb="291" eb="293">
      <t>ゾウカ</t>
    </rPh>
    <phoneticPr fontId="4"/>
  </si>
  <si>
    <t>　本格的な整備時期が平成一桁以降と遅い上に、償却年数の短い設備が多い処理場が多いことから、近年、老朽化の指標のうち、有形固定資産減価償却率が類似団体平均を上回っている（本市は平成22年度より地方公営企業法を適用しており、①有形固定資産減価償却率（％）は法適用以降の減価償却累計で算出されるため、その点に留意する必要がある。）。
　ただし、将来的には多額の更新需要が見込まれることから、長寿命化や改築更新費用の平準化を計画的に進める必要がある。</t>
    <rPh sb="19" eb="20">
      <t>ウエ</t>
    </rPh>
    <rPh sb="22" eb="24">
      <t>ショウキャク</t>
    </rPh>
    <rPh sb="24" eb="26">
      <t>ネンスウ</t>
    </rPh>
    <rPh sb="27" eb="28">
      <t>ミジカ</t>
    </rPh>
    <rPh sb="29" eb="31">
      <t>セツビ</t>
    </rPh>
    <rPh sb="32" eb="33">
      <t>オオ</t>
    </rPh>
    <rPh sb="34" eb="37">
      <t>ショリジョウ</t>
    </rPh>
    <rPh sb="38" eb="39">
      <t>オオ</t>
    </rPh>
    <rPh sb="45" eb="47">
      <t>キンネン</t>
    </rPh>
    <rPh sb="58" eb="60">
      <t>ユウケイ</t>
    </rPh>
    <rPh sb="60" eb="62">
      <t>コテイ</t>
    </rPh>
    <rPh sb="62" eb="64">
      <t>シサン</t>
    </rPh>
    <rPh sb="64" eb="66">
      <t>ゲンカ</t>
    </rPh>
    <rPh sb="66" eb="68">
      <t>ショウキャク</t>
    </rPh>
    <rPh sb="68" eb="69">
      <t>リツ</t>
    </rPh>
    <rPh sb="70" eb="72">
      <t>ルイジ</t>
    </rPh>
    <rPh sb="72" eb="74">
      <t>ダンタイ</t>
    </rPh>
    <rPh sb="74" eb="76">
      <t>ヘイキン</t>
    </rPh>
    <rPh sb="77" eb="79">
      <t>ウワマワ</t>
    </rPh>
    <phoneticPr fontId="4"/>
  </si>
  <si>
    <t xml:space="preserve">　持続可能な下水道事業の運営を図るため、平成27年度に策定した経営戦略（岡山市下水道事業経営計画2016）の中で目標数値を定め、ＰＤＣＡサイクルにより経営改善を図ることとしている。
　具体的には、接続促進による使用料収入の確保、施設の統廃合や施設管理の効率化等による支出の削減等により、経営改善を進めることとしている。
</t>
    <rPh sb="20" eb="22">
      <t>ヘイセイ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</si>
</sst>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2-41F1-814B-29316E3BE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2-41F1-814B-29316E3BE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51.37</c:v>
                </c:pt>
                <c:pt idx="1">
                  <c:v>50.44</c:v>
                </c:pt>
                <c:pt idx="2">
                  <c:v>49.31</c:v>
                </c:pt>
                <c:pt idx="3">
                  <c:v>50.52</c:v>
                </c:pt>
                <c:pt idx="4">
                  <c:v>48.63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8-4DCC-8D32-885CAADF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55.26</c:v>
                </c:pt>
                <c:pt idx="1">
                  <c:v>54.54</c:v>
                </c:pt>
                <c:pt idx="2">
                  <c:v>52.9</c:v>
                </c:pt>
                <c:pt idx="3">
                  <c:v>52.63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8-4DCC-8D32-885CAADF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94.7</c:v>
                </c:pt>
                <c:pt idx="1">
                  <c:v>95.03</c:v>
                </c:pt>
                <c:pt idx="2">
                  <c:v>95.58</c:v>
                </c:pt>
                <c:pt idx="3">
                  <c:v>95.94</c:v>
                </c:pt>
                <c:pt idx="4">
                  <c:v>96.68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F-4B46-8D43-276D01B17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90.52</c:v>
                </c:pt>
                <c:pt idx="1">
                  <c:v>90.3</c:v>
                </c:pt>
                <c:pt idx="2">
                  <c:v>90.3</c:v>
                </c:pt>
                <c:pt idx="3">
                  <c:v>90.32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F-4B46-8D43-276D01B17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99.99</c:v>
                </c:pt>
                <c:pt idx="1">
                  <c:v>100.01</c:v>
                </c:pt>
                <c:pt idx="2">
                  <c:v>99.98</c:v>
                </c:pt>
                <c:pt idx="3">
                  <c:v>99.99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D-41E8-A0D5-2F519001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103.09</c:v>
                </c:pt>
                <c:pt idx="1">
                  <c:v>102.11</c:v>
                </c:pt>
                <c:pt idx="2">
                  <c:v>101.91</c:v>
                </c:pt>
                <c:pt idx="3">
                  <c:v>103.07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D-41E8-A0D5-2F519001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32.86</c:v>
                </c:pt>
                <c:pt idx="1">
                  <c:v>35.14</c:v>
                </c:pt>
                <c:pt idx="2">
                  <c:v>36.92</c:v>
                </c:pt>
                <c:pt idx="3">
                  <c:v>38.83</c:v>
                </c:pt>
                <c:pt idx="4">
                  <c:v>40.69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6-48B3-9E8E-88DC18D5A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24.8</c:v>
                </c:pt>
                <c:pt idx="1">
                  <c:v>28.12</c:v>
                </c:pt>
                <c:pt idx="2">
                  <c:v>28.79</c:v>
                </c:pt>
                <c:pt idx="3">
                  <c:v>30.5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6-48B3-9E8E-88DC18D5A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D-4159-8C8B-DB381D38E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D-4159-8C8B-DB381D38E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8-4F0D-9BE5-D3FE68B1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101.24</c:v>
                </c:pt>
                <c:pt idx="1">
                  <c:v>124.9</c:v>
                </c:pt>
                <c:pt idx="2">
                  <c:v>124.8</c:v>
                </c:pt>
                <c:pt idx="3">
                  <c:v>120.64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8-4F0D-9BE5-D3FE68B1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16.45</c:v>
                </c:pt>
                <c:pt idx="1">
                  <c:v>22.27</c:v>
                </c:pt>
                <c:pt idx="2">
                  <c:v>18.899999999999999</c:v>
                </c:pt>
                <c:pt idx="3">
                  <c:v>28.03</c:v>
                </c:pt>
                <c:pt idx="4">
                  <c:v>28.44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4-444D-B3DE-B3851867E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37.24</c:v>
                </c:pt>
                <c:pt idx="1">
                  <c:v>33.58</c:v>
                </c:pt>
                <c:pt idx="2">
                  <c:v>35.42</c:v>
                </c:pt>
                <c:pt idx="3">
                  <c:v>39.82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4-444D-B3DE-B3851867E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1655.82</c:v>
                </c:pt>
                <c:pt idx="1">
                  <c:v>1612.73</c:v>
                </c:pt>
                <c:pt idx="2">
                  <c:v>1590.14</c:v>
                </c:pt>
                <c:pt idx="3">
                  <c:v>1710.08</c:v>
                </c:pt>
                <c:pt idx="4">
                  <c:v>1682.22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F-4A9F-9EA5-D5E638879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783.8</c:v>
                </c:pt>
                <c:pt idx="1">
                  <c:v>778.81</c:v>
                </c:pt>
                <c:pt idx="2">
                  <c:v>718.49</c:v>
                </c:pt>
                <c:pt idx="3">
                  <c:v>743.31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F-4A9F-9EA5-D5E638879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30.36</c:v>
                </c:pt>
                <c:pt idx="1">
                  <c:v>32.15</c:v>
                </c:pt>
                <c:pt idx="2">
                  <c:v>28.36</c:v>
                </c:pt>
                <c:pt idx="3">
                  <c:v>24.32</c:v>
                </c:pt>
                <c:pt idx="4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7-470B-AFD5-F4E4C3566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68.11</c:v>
                </c:pt>
                <c:pt idx="1">
                  <c:v>67.23</c:v>
                </c:pt>
                <c:pt idx="2">
                  <c:v>61.82</c:v>
                </c:pt>
                <c:pt idx="3">
                  <c:v>61.15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7-470B-AFD5-F4E4C3566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521.84</c:v>
                </c:pt>
                <c:pt idx="1">
                  <c:v>496.33</c:v>
                </c:pt>
                <c:pt idx="2">
                  <c:v>564.14</c:v>
                </c:pt>
                <c:pt idx="3">
                  <c:v>657.99</c:v>
                </c:pt>
                <c:pt idx="4">
                  <c:v>575.54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A-44DD-82BA-9CC37354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222.41</c:v>
                </c:pt>
                <c:pt idx="1">
                  <c:v>228.21</c:v>
                </c:pt>
                <c:pt idx="2">
                  <c:v>246.9</c:v>
                </c:pt>
                <c:pt idx="3">
                  <c:v>250.43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A-44DD-82BA-9CC37354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1:78" ht="9.75" customHeight="1" x14ac:dyDescent="0.15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</row>
    <row r="4" spans="1:78" ht="9.75" customHeight="1" x14ac:dyDescent="0.15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9" t="str">
        <f>データ!H6</f>
        <v>岡山県　岡山市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3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61" t="s">
        <v>9</v>
      </c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3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F1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53">
        <f>データ!S6</f>
        <v>695690</v>
      </c>
      <c r="AM8" s="53"/>
      <c r="AN8" s="53"/>
      <c r="AO8" s="53"/>
      <c r="AP8" s="53"/>
      <c r="AQ8" s="53"/>
      <c r="AR8" s="53"/>
      <c r="AS8" s="53"/>
      <c r="AT8" s="52">
        <f>データ!T6</f>
        <v>789.95</v>
      </c>
      <c r="AU8" s="52"/>
      <c r="AV8" s="52"/>
      <c r="AW8" s="52"/>
      <c r="AX8" s="52"/>
      <c r="AY8" s="52"/>
      <c r="AZ8" s="52"/>
      <c r="BA8" s="52"/>
      <c r="BB8" s="52">
        <f>データ!U6</f>
        <v>880.68</v>
      </c>
      <c r="BC8" s="52"/>
      <c r="BD8" s="52"/>
      <c r="BE8" s="52"/>
      <c r="BF8" s="52"/>
      <c r="BG8" s="52"/>
      <c r="BH8" s="52"/>
      <c r="BI8" s="52"/>
      <c r="BJ8" s="3"/>
      <c r="BK8" s="3"/>
      <c r="BL8" s="66" t="s">
        <v>10</v>
      </c>
      <c r="BM8" s="67"/>
      <c r="BN8" s="56" t="s">
        <v>11</v>
      </c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</row>
    <row r="9" spans="1:78" ht="18.75" customHeight="1" x14ac:dyDescent="0.15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58" t="s">
        <v>16</v>
      </c>
      <c r="AE9" s="58"/>
      <c r="AF9" s="58"/>
      <c r="AG9" s="58"/>
      <c r="AH9" s="58"/>
      <c r="AI9" s="58"/>
      <c r="AJ9" s="58"/>
      <c r="AK9" s="3"/>
      <c r="AL9" s="58" t="s">
        <v>17</v>
      </c>
      <c r="AM9" s="58"/>
      <c r="AN9" s="58"/>
      <c r="AO9" s="58"/>
      <c r="AP9" s="58"/>
      <c r="AQ9" s="58"/>
      <c r="AR9" s="58"/>
      <c r="AS9" s="58"/>
      <c r="AT9" s="58" t="s">
        <v>18</v>
      </c>
      <c r="AU9" s="58"/>
      <c r="AV9" s="58"/>
      <c r="AW9" s="58"/>
      <c r="AX9" s="58"/>
      <c r="AY9" s="58"/>
      <c r="AZ9" s="58"/>
      <c r="BA9" s="58"/>
      <c r="BB9" s="58" t="s">
        <v>19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20</v>
      </c>
      <c r="BM9" s="60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52" t="str">
        <f>データ!N6</f>
        <v>-</v>
      </c>
      <c r="C10" s="52"/>
      <c r="D10" s="52"/>
      <c r="E10" s="52"/>
      <c r="F10" s="52"/>
      <c r="G10" s="52"/>
      <c r="H10" s="52"/>
      <c r="I10" s="52">
        <f>データ!O6</f>
        <v>40.78</v>
      </c>
      <c r="J10" s="52"/>
      <c r="K10" s="52"/>
      <c r="L10" s="52"/>
      <c r="M10" s="52"/>
      <c r="N10" s="52"/>
      <c r="O10" s="52"/>
      <c r="P10" s="52">
        <f>データ!P6</f>
        <v>0.85</v>
      </c>
      <c r="Q10" s="52"/>
      <c r="R10" s="52"/>
      <c r="S10" s="52"/>
      <c r="T10" s="52"/>
      <c r="U10" s="52"/>
      <c r="V10" s="52"/>
      <c r="W10" s="52">
        <f>データ!Q6</f>
        <v>95</v>
      </c>
      <c r="X10" s="52"/>
      <c r="Y10" s="52"/>
      <c r="Z10" s="52"/>
      <c r="AA10" s="52"/>
      <c r="AB10" s="52"/>
      <c r="AC10" s="52"/>
      <c r="AD10" s="53">
        <f>データ!R6</f>
        <v>3011</v>
      </c>
      <c r="AE10" s="53"/>
      <c r="AF10" s="53"/>
      <c r="AG10" s="53"/>
      <c r="AH10" s="53"/>
      <c r="AI10" s="53"/>
      <c r="AJ10" s="53"/>
      <c r="AK10" s="2"/>
      <c r="AL10" s="53">
        <f>データ!V6</f>
        <v>5882</v>
      </c>
      <c r="AM10" s="53"/>
      <c r="AN10" s="53"/>
      <c r="AO10" s="53"/>
      <c r="AP10" s="53"/>
      <c r="AQ10" s="53"/>
      <c r="AR10" s="53"/>
      <c r="AS10" s="53"/>
      <c r="AT10" s="52">
        <f>データ!W6</f>
        <v>2.23</v>
      </c>
      <c r="AU10" s="52"/>
      <c r="AV10" s="52"/>
      <c r="AW10" s="52"/>
      <c r="AX10" s="52"/>
      <c r="AY10" s="52"/>
      <c r="AZ10" s="52"/>
      <c r="BA10" s="52"/>
      <c r="BB10" s="52">
        <f>データ!X6</f>
        <v>2637.67</v>
      </c>
      <c r="BC10" s="52"/>
      <c r="BD10" s="52"/>
      <c r="BE10" s="52"/>
      <c r="BF10" s="52"/>
      <c r="BG10" s="52"/>
      <c r="BH10" s="52"/>
      <c r="BI10" s="52"/>
      <c r="BJ10" s="2"/>
      <c r="BK10" s="2"/>
      <c r="BL10" s="54" t="s">
        <v>22</v>
      </c>
      <c r="BM10" s="55"/>
      <c r="BN10" s="43" t="s">
        <v>23</v>
      </c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5" t="s">
        <v>24</v>
      </c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</row>
    <row r="14" spans="1:78" ht="13.5" customHeight="1" x14ac:dyDescent="0.15">
      <c r="A14" s="2"/>
      <c r="B14" s="47" t="s">
        <v>25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9"/>
      <c r="BK14" s="2"/>
      <c r="BL14" s="36" t="s">
        <v>26</v>
      </c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</row>
    <row r="15" spans="1:78" ht="13.5" customHeight="1" x14ac:dyDescent="0.15">
      <c r="A15" s="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5"/>
      <c r="BK15" s="2"/>
      <c r="BL15" s="39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2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2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2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2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2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2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2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2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2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2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2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2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2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2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2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2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2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2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2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2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2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2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2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2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2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2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2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2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6" t="s">
        <v>27</v>
      </c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8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9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1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9" t="s">
        <v>114</v>
      </c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9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9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9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9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9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9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9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9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9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9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9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9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</row>
    <row r="60" spans="1:78" ht="13.5" customHeight="1" x14ac:dyDescent="0.15">
      <c r="A60" s="2"/>
      <c r="B60" s="33" t="s">
        <v>28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5"/>
      <c r="BK60" s="2"/>
      <c r="BL60" s="79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1"/>
    </row>
    <row r="61" spans="1:78" ht="13.5" customHeight="1" x14ac:dyDescent="0.15">
      <c r="A61" s="2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5"/>
      <c r="BK61" s="2"/>
      <c r="BL61" s="79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9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2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6" t="s">
        <v>29</v>
      </c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8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9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1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2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2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2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2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2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2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2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2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2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2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2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2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2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2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2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2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0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2"/>
    </row>
    <row r="83" spans="1:78" x14ac:dyDescent="0.15">
      <c r="C83" s="42" t="s">
        <v>30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W2/o+TkvPxdd3rzObjUaxRexzDGisDzMB7AsG7hETDH0CXCutChkGHLCShgYSrSWcf2v8lkxOeRedYPVaUhJOQ==" saltValue="o9AzxI+63se7naZ0xP2di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1" t="s">
        <v>52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53</v>
      </c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 t="s">
        <v>54</v>
      </c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0" t="s">
        <v>56</v>
      </c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 t="s">
        <v>57</v>
      </c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 t="s">
        <v>58</v>
      </c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 t="s">
        <v>59</v>
      </c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 t="s">
        <v>60</v>
      </c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 t="s">
        <v>61</v>
      </c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 t="s">
        <v>62</v>
      </c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 t="s">
        <v>63</v>
      </c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 t="s">
        <v>64</v>
      </c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 t="s">
        <v>65</v>
      </c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 t="s">
        <v>66</v>
      </c>
      <c r="EF4" s="70"/>
      <c r="EG4" s="70"/>
      <c r="EH4" s="70"/>
      <c r="EI4" s="70"/>
      <c r="EJ4" s="70"/>
      <c r="EK4" s="70"/>
      <c r="EL4" s="70"/>
      <c r="EM4" s="70"/>
      <c r="EN4" s="70"/>
      <c r="EO4" s="70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331007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岡山県　岡山市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40.78</v>
      </c>
      <c r="P6" s="20">
        <f t="shared" si="3"/>
        <v>0.85</v>
      </c>
      <c r="Q6" s="20">
        <f t="shared" si="3"/>
        <v>95</v>
      </c>
      <c r="R6" s="20">
        <f t="shared" si="3"/>
        <v>3011</v>
      </c>
      <c r="S6" s="20">
        <f t="shared" si="3"/>
        <v>695690</v>
      </c>
      <c r="T6" s="20">
        <f t="shared" si="3"/>
        <v>789.95</v>
      </c>
      <c r="U6" s="20">
        <f t="shared" si="3"/>
        <v>880.68</v>
      </c>
      <c r="V6" s="20">
        <f t="shared" si="3"/>
        <v>5882</v>
      </c>
      <c r="W6" s="20">
        <f t="shared" si="3"/>
        <v>2.23</v>
      </c>
      <c r="X6" s="20">
        <f t="shared" si="3"/>
        <v>2637.67</v>
      </c>
      <c r="Y6" s="21">
        <f>IF(Y7="",NA(),Y7)</f>
        <v>99.99</v>
      </c>
      <c r="Z6" s="21">
        <f t="shared" ref="Z6:AH6" si="4">IF(Z7="",NA(),Z7)</f>
        <v>100.01</v>
      </c>
      <c r="AA6" s="21">
        <f t="shared" si="4"/>
        <v>99.98</v>
      </c>
      <c r="AB6" s="21">
        <f t="shared" si="4"/>
        <v>99.99</v>
      </c>
      <c r="AC6" s="21">
        <f t="shared" si="4"/>
        <v>100</v>
      </c>
      <c r="AD6" s="21">
        <f t="shared" si="4"/>
        <v>103.09</v>
      </c>
      <c r="AE6" s="21">
        <f t="shared" si="4"/>
        <v>102.11</v>
      </c>
      <c r="AF6" s="21">
        <f t="shared" si="4"/>
        <v>101.91</v>
      </c>
      <c r="AG6" s="21">
        <f t="shared" si="4"/>
        <v>103.07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101.24</v>
      </c>
      <c r="AP6" s="21">
        <f t="shared" si="5"/>
        <v>124.9</v>
      </c>
      <c r="AQ6" s="21">
        <f t="shared" si="5"/>
        <v>124.8</v>
      </c>
      <c r="AR6" s="21">
        <f t="shared" si="5"/>
        <v>120.64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>
        <f>IF(AU7="",NA(),AU7)</f>
        <v>16.45</v>
      </c>
      <c r="AV6" s="21">
        <f t="shared" ref="AV6:BD6" si="6">IF(AV7="",NA(),AV7)</f>
        <v>22.27</v>
      </c>
      <c r="AW6" s="21">
        <f t="shared" si="6"/>
        <v>18.899999999999999</v>
      </c>
      <c r="AX6" s="21">
        <f t="shared" si="6"/>
        <v>28.03</v>
      </c>
      <c r="AY6" s="21">
        <f t="shared" si="6"/>
        <v>28.44</v>
      </c>
      <c r="AZ6" s="21">
        <f t="shared" si="6"/>
        <v>37.24</v>
      </c>
      <c r="BA6" s="21">
        <f t="shared" si="6"/>
        <v>33.58</v>
      </c>
      <c r="BB6" s="21">
        <f t="shared" si="6"/>
        <v>35.42</v>
      </c>
      <c r="BC6" s="21">
        <f t="shared" si="6"/>
        <v>39.82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>
        <f>IF(BF7="",NA(),BF7)</f>
        <v>1655.82</v>
      </c>
      <c r="BG6" s="21">
        <f t="shared" ref="BG6:BO6" si="7">IF(BG7="",NA(),BG7)</f>
        <v>1612.73</v>
      </c>
      <c r="BH6" s="21">
        <f t="shared" si="7"/>
        <v>1590.14</v>
      </c>
      <c r="BI6" s="21">
        <f t="shared" si="7"/>
        <v>1710.08</v>
      </c>
      <c r="BJ6" s="21">
        <f t="shared" si="7"/>
        <v>1682.22</v>
      </c>
      <c r="BK6" s="21">
        <f t="shared" si="7"/>
        <v>783.8</v>
      </c>
      <c r="BL6" s="21">
        <f t="shared" si="7"/>
        <v>778.81</v>
      </c>
      <c r="BM6" s="21">
        <f t="shared" si="7"/>
        <v>718.49</v>
      </c>
      <c r="BN6" s="21">
        <f t="shared" si="7"/>
        <v>743.31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>
        <f>IF(BQ7="",NA(),BQ7)</f>
        <v>30.36</v>
      </c>
      <c r="BR6" s="21">
        <f t="shared" ref="BR6:BZ6" si="8">IF(BR7="",NA(),BR7)</f>
        <v>32.15</v>
      </c>
      <c r="BS6" s="21">
        <f t="shared" si="8"/>
        <v>28.36</v>
      </c>
      <c r="BT6" s="21">
        <f t="shared" si="8"/>
        <v>24.32</v>
      </c>
      <c r="BU6" s="21">
        <f t="shared" si="8"/>
        <v>27.8</v>
      </c>
      <c r="BV6" s="21">
        <f t="shared" si="8"/>
        <v>68.11</v>
      </c>
      <c r="BW6" s="21">
        <f t="shared" si="8"/>
        <v>67.23</v>
      </c>
      <c r="BX6" s="21">
        <f t="shared" si="8"/>
        <v>61.82</v>
      </c>
      <c r="BY6" s="21">
        <f t="shared" si="8"/>
        <v>61.15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>
        <f>IF(CB7="",NA(),CB7)</f>
        <v>521.84</v>
      </c>
      <c r="CC6" s="21">
        <f t="shared" ref="CC6:CK6" si="9">IF(CC7="",NA(),CC7)</f>
        <v>496.33</v>
      </c>
      <c r="CD6" s="21">
        <f t="shared" si="9"/>
        <v>564.14</v>
      </c>
      <c r="CE6" s="21">
        <f t="shared" si="9"/>
        <v>657.99</v>
      </c>
      <c r="CF6" s="21">
        <f t="shared" si="9"/>
        <v>575.54</v>
      </c>
      <c r="CG6" s="21">
        <f t="shared" si="9"/>
        <v>222.41</v>
      </c>
      <c r="CH6" s="21">
        <f t="shared" si="9"/>
        <v>228.21</v>
      </c>
      <c r="CI6" s="21">
        <f t="shared" si="9"/>
        <v>246.9</v>
      </c>
      <c r="CJ6" s="21">
        <f t="shared" si="9"/>
        <v>250.43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>
        <f>IF(CM7="",NA(),CM7)</f>
        <v>51.37</v>
      </c>
      <c r="CN6" s="21">
        <f t="shared" ref="CN6:CV6" si="10">IF(CN7="",NA(),CN7)</f>
        <v>50.44</v>
      </c>
      <c r="CO6" s="21">
        <f t="shared" si="10"/>
        <v>49.31</v>
      </c>
      <c r="CP6" s="21">
        <f t="shared" si="10"/>
        <v>50.52</v>
      </c>
      <c r="CQ6" s="21">
        <f t="shared" si="10"/>
        <v>48.63</v>
      </c>
      <c r="CR6" s="21">
        <f t="shared" si="10"/>
        <v>55.26</v>
      </c>
      <c r="CS6" s="21">
        <f t="shared" si="10"/>
        <v>54.54</v>
      </c>
      <c r="CT6" s="21">
        <f t="shared" si="10"/>
        <v>52.9</v>
      </c>
      <c r="CU6" s="21">
        <f t="shared" si="10"/>
        <v>52.63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>
        <f>IF(CX7="",NA(),CX7)</f>
        <v>94.7</v>
      </c>
      <c r="CY6" s="21">
        <f t="shared" ref="CY6:DG6" si="11">IF(CY7="",NA(),CY7)</f>
        <v>95.03</v>
      </c>
      <c r="CZ6" s="21">
        <f t="shared" si="11"/>
        <v>95.58</v>
      </c>
      <c r="DA6" s="21">
        <f t="shared" si="11"/>
        <v>95.94</v>
      </c>
      <c r="DB6" s="21">
        <f t="shared" si="11"/>
        <v>96.68</v>
      </c>
      <c r="DC6" s="21">
        <f t="shared" si="11"/>
        <v>90.52</v>
      </c>
      <c r="DD6" s="21">
        <f t="shared" si="11"/>
        <v>90.3</v>
      </c>
      <c r="DE6" s="21">
        <f t="shared" si="11"/>
        <v>90.3</v>
      </c>
      <c r="DF6" s="21">
        <f t="shared" si="11"/>
        <v>90.32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>
        <f>IF(DI7="",NA(),DI7)</f>
        <v>32.86</v>
      </c>
      <c r="DJ6" s="21">
        <f t="shared" ref="DJ6:DR6" si="12">IF(DJ7="",NA(),DJ7)</f>
        <v>35.14</v>
      </c>
      <c r="DK6" s="21">
        <f t="shared" si="12"/>
        <v>36.92</v>
      </c>
      <c r="DL6" s="21">
        <f t="shared" si="12"/>
        <v>38.83</v>
      </c>
      <c r="DM6" s="21">
        <f t="shared" si="12"/>
        <v>40.69</v>
      </c>
      <c r="DN6" s="21">
        <f t="shared" si="12"/>
        <v>24.8</v>
      </c>
      <c r="DO6" s="21">
        <f t="shared" si="12"/>
        <v>28.12</v>
      </c>
      <c r="DP6" s="21">
        <f t="shared" si="12"/>
        <v>28.79</v>
      </c>
      <c r="DQ6" s="21">
        <f t="shared" si="12"/>
        <v>30.5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0.01</v>
      </c>
      <c r="EL6" s="21">
        <f t="shared" si="14"/>
        <v>0.01</v>
      </c>
      <c r="EM6" s="21">
        <f t="shared" si="14"/>
        <v>0.02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331007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40.78</v>
      </c>
      <c r="P7" s="24">
        <v>0.85</v>
      </c>
      <c r="Q7" s="24">
        <v>95</v>
      </c>
      <c r="R7" s="24">
        <v>3011</v>
      </c>
      <c r="S7" s="24">
        <v>695690</v>
      </c>
      <c r="T7" s="24">
        <v>789.95</v>
      </c>
      <c r="U7" s="24">
        <v>880.68</v>
      </c>
      <c r="V7" s="24">
        <v>5882</v>
      </c>
      <c r="W7" s="24">
        <v>2.23</v>
      </c>
      <c r="X7" s="24">
        <v>2637.67</v>
      </c>
      <c r="Y7" s="24">
        <v>99.99</v>
      </c>
      <c r="Z7" s="24">
        <v>100.01</v>
      </c>
      <c r="AA7" s="24">
        <v>99.98</v>
      </c>
      <c r="AB7" s="24">
        <v>99.99</v>
      </c>
      <c r="AC7" s="24">
        <v>100</v>
      </c>
      <c r="AD7" s="24">
        <v>103.09</v>
      </c>
      <c r="AE7" s="24">
        <v>102.11</v>
      </c>
      <c r="AF7" s="24">
        <v>101.91</v>
      </c>
      <c r="AG7" s="24">
        <v>103.07</v>
      </c>
      <c r="AH7" s="24">
        <v>103.04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101.24</v>
      </c>
      <c r="AP7" s="24">
        <v>124.9</v>
      </c>
      <c r="AQ7" s="24">
        <v>124.8</v>
      </c>
      <c r="AR7" s="24">
        <v>120.64</v>
      </c>
      <c r="AS7" s="24">
        <v>100.31</v>
      </c>
      <c r="AT7" s="24">
        <v>102.74</v>
      </c>
      <c r="AU7" s="24">
        <v>16.45</v>
      </c>
      <c r="AV7" s="24">
        <v>22.27</v>
      </c>
      <c r="AW7" s="24">
        <v>18.899999999999999</v>
      </c>
      <c r="AX7" s="24">
        <v>28.03</v>
      </c>
      <c r="AY7" s="24">
        <v>28.44</v>
      </c>
      <c r="AZ7" s="24">
        <v>37.24</v>
      </c>
      <c r="BA7" s="24">
        <v>33.58</v>
      </c>
      <c r="BB7" s="24">
        <v>35.42</v>
      </c>
      <c r="BC7" s="24">
        <v>39.82</v>
      </c>
      <c r="BD7" s="24">
        <v>41.03</v>
      </c>
      <c r="BE7" s="24">
        <v>47.19</v>
      </c>
      <c r="BF7" s="24">
        <v>1655.82</v>
      </c>
      <c r="BG7" s="24">
        <v>1612.73</v>
      </c>
      <c r="BH7" s="24">
        <v>1590.14</v>
      </c>
      <c r="BI7" s="24">
        <v>1710.08</v>
      </c>
      <c r="BJ7" s="24">
        <v>1682.22</v>
      </c>
      <c r="BK7" s="24">
        <v>783.8</v>
      </c>
      <c r="BL7" s="24">
        <v>778.81</v>
      </c>
      <c r="BM7" s="24">
        <v>718.49</v>
      </c>
      <c r="BN7" s="24">
        <v>743.31</v>
      </c>
      <c r="BO7" s="24">
        <v>796.8</v>
      </c>
      <c r="BP7" s="24">
        <v>798.1</v>
      </c>
      <c r="BQ7" s="24">
        <v>30.36</v>
      </c>
      <c r="BR7" s="24">
        <v>32.15</v>
      </c>
      <c r="BS7" s="24">
        <v>28.36</v>
      </c>
      <c r="BT7" s="24">
        <v>24.32</v>
      </c>
      <c r="BU7" s="24">
        <v>27.8</v>
      </c>
      <c r="BV7" s="24">
        <v>68.11</v>
      </c>
      <c r="BW7" s="24">
        <v>67.23</v>
      </c>
      <c r="BX7" s="24">
        <v>61.82</v>
      </c>
      <c r="BY7" s="24">
        <v>61.15</v>
      </c>
      <c r="BZ7" s="24">
        <v>58.41</v>
      </c>
      <c r="CA7" s="24">
        <v>54.51</v>
      </c>
      <c r="CB7" s="24">
        <v>521.84</v>
      </c>
      <c r="CC7" s="24">
        <v>496.33</v>
      </c>
      <c r="CD7" s="24">
        <v>564.14</v>
      </c>
      <c r="CE7" s="24">
        <v>657.99</v>
      </c>
      <c r="CF7" s="24">
        <v>575.54</v>
      </c>
      <c r="CG7" s="24">
        <v>222.41</v>
      </c>
      <c r="CH7" s="24">
        <v>228.21</v>
      </c>
      <c r="CI7" s="24">
        <v>246.9</v>
      </c>
      <c r="CJ7" s="24">
        <v>250.43</v>
      </c>
      <c r="CK7" s="24">
        <v>267.33999999999997</v>
      </c>
      <c r="CL7" s="24">
        <v>286.33</v>
      </c>
      <c r="CM7" s="24">
        <v>51.37</v>
      </c>
      <c r="CN7" s="24">
        <v>50.44</v>
      </c>
      <c r="CO7" s="24">
        <v>49.31</v>
      </c>
      <c r="CP7" s="24">
        <v>50.52</v>
      </c>
      <c r="CQ7" s="24">
        <v>48.63</v>
      </c>
      <c r="CR7" s="24">
        <v>55.26</v>
      </c>
      <c r="CS7" s="24">
        <v>54.54</v>
      </c>
      <c r="CT7" s="24">
        <v>52.9</v>
      </c>
      <c r="CU7" s="24">
        <v>52.63</v>
      </c>
      <c r="CV7" s="24">
        <v>52.34</v>
      </c>
      <c r="CW7" s="24">
        <v>49.92</v>
      </c>
      <c r="CX7" s="24">
        <v>94.7</v>
      </c>
      <c r="CY7" s="24">
        <v>95.03</v>
      </c>
      <c r="CZ7" s="24">
        <v>95.58</v>
      </c>
      <c r="DA7" s="24">
        <v>95.94</v>
      </c>
      <c r="DB7" s="24">
        <v>96.68</v>
      </c>
      <c r="DC7" s="24">
        <v>90.52</v>
      </c>
      <c r="DD7" s="24">
        <v>90.3</v>
      </c>
      <c r="DE7" s="24">
        <v>90.3</v>
      </c>
      <c r="DF7" s="24">
        <v>90.32</v>
      </c>
      <c r="DG7" s="24">
        <v>90.05</v>
      </c>
      <c r="DH7" s="24">
        <v>87.8</v>
      </c>
      <c r="DI7" s="24">
        <v>32.86</v>
      </c>
      <c r="DJ7" s="24">
        <v>35.14</v>
      </c>
      <c r="DK7" s="24">
        <v>36.92</v>
      </c>
      <c r="DL7" s="24">
        <v>38.83</v>
      </c>
      <c r="DM7" s="24">
        <v>40.69</v>
      </c>
      <c r="DN7" s="24">
        <v>24.8</v>
      </c>
      <c r="DO7" s="24">
        <v>28.12</v>
      </c>
      <c r="DP7" s="24">
        <v>28.79</v>
      </c>
      <c r="DQ7" s="24">
        <v>30.5</v>
      </c>
      <c r="DR7" s="24">
        <v>30.49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0.05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0.01</v>
      </c>
      <c r="EL7" s="24">
        <v>0.01</v>
      </c>
      <c r="EM7" s="24">
        <v>0.02</v>
      </c>
      <c r="EN7" s="24">
        <v>0.02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610F345E-3A76-4C6B-8A3D-4A3954854C0E}"/>
</file>

<file path=customXml/itemProps2.xml><?xml version="1.0" encoding="utf-8"?>
<ds:datastoreItem xmlns:ds="http://schemas.openxmlformats.org/officeDocument/2006/customXml" ds:itemID="{F9418B05-C49E-490F-B302-299446C63938}"/>
</file>

<file path=customXml/itemProps3.xml><?xml version="1.0" encoding="utf-8"?>
<ds:datastoreItem xmlns:ds="http://schemas.openxmlformats.org/officeDocument/2006/customXml" ds:itemID="{C44F89BB-0B72-44C4-9FF1-8B9CF42E5DE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2025-12-23T06:22:29Z</dcterms:created>
  <dcterms:modified xsi:type="dcterms:W3CDTF">2026-01-28T08:57:00Z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