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charts/chart10.xml" ContentType="application/vnd.openxmlformats-officedocument.drawingml.chart+xml"/>
  <Override PartName="/xl/charts/chart11.xml" ContentType="application/vnd.openxmlformats-officedocument.drawingml.chart+xml"/>
  <Override PartName="/xl/theme/theme1.xml" ContentType="application/vnd.openxmlformats-officedocument.theme+xml"/>
  <Override PartName="/xl/worksheets/sheet2.xml" ContentType="application/vnd.openxmlformats-officedocument.spreadsheetml.worksheet+xml"/>
  <Override PartName="/xl/charts/chart8.xml" ContentType="application/vnd.openxmlformats-officedocument.drawingml.chart+xml"/>
  <Override PartName="/xl/charts/chart9.xml" ContentType="application/vnd.openxmlformats-officedocument.drawingml.chart+xml"/>
  <Override PartName="/xl/charts/chart6.xml" ContentType="application/vnd.openxmlformats-officedocument.drawingml.chart+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7.xml" ContentType="application/vnd.openxmlformats-officedocument.drawingml.chart+xml"/>
  <Override PartName="/xl/charts/chart5.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X:\003決算統計業務\99 各種照会・回答\R7\４ 公営企業\20260113_【23〆総務省公営企業課】公営企業に係る経営比較分析表（令和６年度決算）の分析・公表について\03_公営企業・一部事務組合から回答\南部水道企業団〇\"/>
    </mc:Choice>
  </mc:AlternateContent>
  <xr:revisionPtr revIDLastSave="0" documentId="13_ncr:1_{575FA633-3B5A-47CE-A4F0-89A9692A5C9D}" xr6:coauthVersionLast="36" xr6:coauthVersionMax="47" xr10:uidLastSave="{00000000-0000-0000-0000-000000000000}"/>
  <workbookProtection workbookAlgorithmName="SHA-512" workbookHashValue="clTVLZCgLWIrZM2+KN7IiEM92SroKM75h5tAofeCj6Q2+rF2f1j2kwDEBbBVJ83aS1aIrGTOPKk9Cl963S14Ew==" workbookSaltValue="ah9FoKq+cqIHXwHbl0uqcg==" workbookSpinCount="100000" lockStructure="1"/>
  <bookViews>
    <workbookView xWindow="-120" yWindow="-120" windowWidth="20730" windowHeight="110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AL10" i="4" s="1"/>
  <c r="T6" i="5"/>
  <c r="BB8" i="4" s="1"/>
  <c r="S6" i="5"/>
  <c r="AT8" i="4" s="1"/>
  <c r="R6" i="5"/>
  <c r="AL8" i="4" s="1"/>
  <c r="Q6" i="5"/>
  <c r="W10" i="4" s="1"/>
  <c r="P6" i="5"/>
  <c r="O6" i="5"/>
  <c r="N6" i="5"/>
  <c r="M6" i="5"/>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BB10" i="4"/>
  <c r="AT10" i="4"/>
  <c r="P10" i="4"/>
  <c r="I10" i="4"/>
  <c r="B10" i="4"/>
  <c r="AD8" i="4"/>
  <c r="W8" i="4"/>
  <c r="P8" i="4"/>
  <c r="I8" i="4"/>
  <c r="B8" i="4"/>
</calcChain>
</file>

<file path=xl/sharedStrings.xml><?xml version="1.0" encoding="utf-8"?>
<sst xmlns="http://schemas.openxmlformats.org/spreadsheetml/2006/main" count="231" uniqueCount="112">
  <si>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</si>
  <si>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</si>
  <si>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</si>
  <si>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</si>
  <si>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</si>
  <si>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</si>
  <si>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</si>
  <si>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</si>
  <si>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</si>
  <si>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</si>
  <si>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</si>
  <si>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</si>
  <si>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</si>
  <si>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</si>
  <si>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</si>
  <si>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</si>
  <si>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</si>
  <si>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</si>
  <si>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</si>
  <si>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</si>
  <si>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</si>
  <si>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</si>
  <si>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</si>
  <si>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</si>
  <si>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</si>
  <si>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</si>
  <si>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</si>
  <si>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</si>
  <si>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</si>
  <si>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</si>
  <si>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</si>
  <si>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</si>
  <si>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</si>
  <si>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</si>
  <si>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</si>
  <si>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</si>
  <si>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</si>
  <si>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</si>
  <si>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</si>
  <si>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</si>
  <si>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</si>
  <si>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</si>
  <si>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</si>
  <si>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</si>
  <si>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</si>
  <si>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</si>
  <si>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</si>
  <si>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</si>
  <si>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</si>
  <si>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</si>
  <si>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</si>
  <si>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</si>
  <si>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</si>
  <si>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</si>
  <si>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</si>
  <si>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</si>
  <si>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</si>
  <si>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</si>
  <si>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</si>
  <si>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</si>
  <si>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</si>
  <si>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</si>
  <si>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</si>
  <si>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</si>
  <si>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</si>
  <si>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</si>
  <si>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</si>
  <si>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</si>
  <si>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</si>
  <si>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</si>
  <si>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</si>
  <si>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</si>
  <si>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</si>
  <si>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</si>
  <si>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</si>
  <si>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</si>
  <si>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</si>
  <si>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</si>
  <si>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</si>
  <si>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</si>
  <si>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</si>
  <si>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</si>
  <si>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</si>
  <si>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</si>
  <si>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</si>
  <si>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</si>
  <si>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</si>
  <si>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</si>
  <si>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</si>
  <si>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</si>
  <si>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</si>
  <si>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</si>
  <si>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</si>
  <si>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岡山県　岡山県南部水道企業団</t>
  </si>
  <si>
    <t>法適用</t>
  </si>
  <si>
    <t>水道事業</t>
  </si>
  <si>
    <t>用水供給事業</t>
  </si>
  <si>
    <t>B</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</si>
  <si>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</si>
  <si>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</si>
  <si>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</si>
  <si>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</si>
  <si>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</si>
  <si>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</si>
  <si>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</si>
  <si>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</si>
  <si>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</si>
  <si>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</si>
  <si>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</si>
  <si>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①経常収支比率は、経常費用の増加があるものの、
　１００％を超えた健全な水準を維持している。
②累積欠損金比率は、０％を維持しており、当面欠
　損金が発生することはないと考えられる。
③流動比率は、未払金の減少により１００％を大き
　く上回っており、短期的債務に対する十分な支払
　能力を有している。
④企業債残高対給水収益比率は、施設更新に伴い企
　業債の借入を行ったため上昇傾向にある。今後も
　大規模な施設更新が控えており、当該比率の上昇
　が考えられる。
⑤料金回収率は、１００％を超えて良好に推移して
　おり、送水に係る費用を料金で賄うことができて
　いる。
⑥給水原価は、経費節減などにより経年と比較して
　同程度で推移しており、類似団体平均値と比較し
　て安価に抑えられている。
⑦施設利用率は、１日平均送水量の減少により低下
　傾向にある。施設更新時には適切な施設規模を考
　慮し、施設の統廃合・ダウンサイジング等の検討
　が必要である。
⑧有収率は、概ね１００％で推移しており、送水量
　が収益に高く反映されている。</t>
    <rPh sb="1" eb="3">
      <t>ケイジョウ</t>
    </rPh>
    <rPh sb="3" eb="7">
      <t>シュウシヒリツ</t>
    </rPh>
    <rPh sb="9" eb="13">
      <t>ケイジョウヒヨウ</t>
    </rPh>
    <rPh sb="14" eb="16">
      <t>ゾウカ</t>
    </rPh>
    <rPh sb="30" eb="31">
      <t>コ</t>
    </rPh>
    <rPh sb="33" eb="35">
      <t>ケンゼン</t>
    </rPh>
    <rPh sb="36" eb="38">
      <t>スイジュン</t>
    </rPh>
    <rPh sb="39" eb="41">
      <t>イジ</t>
    </rPh>
    <rPh sb="48" eb="50">
      <t>ルイセキ</t>
    </rPh>
    <rPh sb="50" eb="53">
      <t>ケッソンキン</t>
    </rPh>
    <rPh sb="53" eb="55">
      <t>ヒリツ</t>
    </rPh>
    <rPh sb="60" eb="62">
      <t>イジ</t>
    </rPh>
    <rPh sb="67" eb="69">
      <t>トウメン</t>
    </rPh>
    <rPh sb="75" eb="77">
      <t>ハッセイ</t>
    </rPh>
    <rPh sb="85" eb="86">
      <t>カンガ</t>
    </rPh>
    <rPh sb="93" eb="97">
      <t>リュウドウヒリツ</t>
    </rPh>
    <rPh sb="99" eb="102">
      <t>ミバライキン</t>
    </rPh>
    <rPh sb="103" eb="105">
      <t>ゲンショウ</t>
    </rPh>
    <rPh sb="113" eb="114">
      <t>オオ</t>
    </rPh>
    <rPh sb="118" eb="120">
      <t>ウワマワ</t>
    </rPh>
    <rPh sb="125" eb="128">
      <t>タンキテキ</t>
    </rPh>
    <rPh sb="128" eb="130">
      <t>サイム</t>
    </rPh>
    <rPh sb="131" eb="132">
      <t>タイ</t>
    </rPh>
    <rPh sb="134" eb="136">
      <t>ジュウブン</t>
    </rPh>
    <rPh sb="137" eb="139">
      <t>シハラ</t>
    </rPh>
    <rPh sb="141" eb="143">
      <t>ノウリョク</t>
    </rPh>
    <rPh sb="144" eb="145">
      <t>ユウ</t>
    </rPh>
    <rPh sb="152" eb="155">
      <t>キギョウサイ</t>
    </rPh>
    <rPh sb="155" eb="157">
      <t>ザンダカ</t>
    </rPh>
    <rPh sb="157" eb="158">
      <t>タイ</t>
    </rPh>
    <rPh sb="158" eb="162">
      <t>キュウスイシュウエキ</t>
    </rPh>
    <rPh sb="162" eb="164">
      <t>ヒリツ</t>
    </rPh>
    <rPh sb="166" eb="170">
      <t>シセツコウシン</t>
    </rPh>
    <rPh sb="171" eb="172">
      <t>トモナ</t>
    </rPh>
    <rPh sb="179" eb="181">
      <t>カリイレ</t>
    </rPh>
    <rPh sb="182" eb="183">
      <t>オコナ</t>
    </rPh>
    <rPh sb="187" eb="191">
      <t>ジョウショウケイコウ</t>
    </rPh>
    <rPh sb="195" eb="197">
      <t>コンゴ</t>
    </rPh>
    <rPh sb="200" eb="203">
      <t>ダイキボ</t>
    </rPh>
    <rPh sb="204" eb="208">
      <t>シセツコウシン</t>
    </rPh>
    <rPh sb="209" eb="210">
      <t>ヒカ</t>
    </rPh>
    <rPh sb="215" eb="219">
      <t>トウガイヒリツ</t>
    </rPh>
    <rPh sb="220" eb="222">
      <t>ジョウショウ</t>
    </rPh>
    <rPh sb="225" eb="226">
      <t>カンガ</t>
    </rPh>
    <rPh sb="233" eb="238">
      <t>リョウキンカイシュウリツ</t>
    </rPh>
    <rPh sb="245" eb="246">
      <t>コ</t>
    </rPh>
    <rPh sb="248" eb="250">
      <t>リョウコウ</t>
    </rPh>
    <rPh sb="251" eb="253">
      <t>スイイ</t>
    </rPh>
    <rPh sb="260" eb="262">
      <t>ソウスイ</t>
    </rPh>
    <rPh sb="263" eb="264">
      <t>カカ</t>
    </rPh>
    <rPh sb="265" eb="267">
      <t>ヒヨウ</t>
    </rPh>
    <rPh sb="268" eb="270">
      <t>リョウキン</t>
    </rPh>
    <rPh sb="271" eb="272">
      <t>マカナ</t>
    </rPh>
    <rPh sb="286" eb="290">
      <t>キュウスイゲンカ</t>
    </rPh>
    <rPh sb="292" eb="294">
      <t>ケイヒ</t>
    </rPh>
    <rPh sb="294" eb="296">
      <t>セツゲン</t>
    </rPh>
    <rPh sb="301" eb="303">
      <t>ケイネン</t>
    </rPh>
    <rPh sb="304" eb="306">
      <t>ヒカク</t>
    </rPh>
    <rPh sb="310" eb="313">
      <t>ドウテイド</t>
    </rPh>
    <rPh sb="314" eb="316">
      <t>スイイ</t>
    </rPh>
    <rPh sb="321" eb="325">
      <t>ルイジダンタイ</t>
    </rPh>
    <rPh sb="325" eb="328">
      <t>ヘイキンチ</t>
    </rPh>
    <rPh sb="329" eb="331">
      <t>ヒカク</t>
    </rPh>
    <rPh sb="335" eb="337">
      <t>アンカ</t>
    </rPh>
    <rPh sb="338" eb="339">
      <t>オサ</t>
    </rPh>
    <rPh sb="348" eb="353">
      <t>シセツリヨウリツ</t>
    </rPh>
    <rPh sb="356" eb="357">
      <t>ニチ</t>
    </rPh>
    <rPh sb="357" eb="359">
      <t>ヘイキン</t>
    </rPh>
    <rPh sb="359" eb="362">
      <t>ソウスイリョウ</t>
    </rPh>
    <rPh sb="363" eb="365">
      <t>ゲンショウ</t>
    </rPh>
    <rPh sb="378" eb="383">
      <t>シセツコウシンジ</t>
    </rPh>
    <rPh sb="385" eb="387">
      <t>テキセツ</t>
    </rPh>
    <rPh sb="388" eb="392">
      <t>シセツキボ</t>
    </rPh>
    <rPh sb="399" eb="401">
      <t>シセツ</t>
    </rPh>
    <rPh sb="402" eb="405">
      <t>トウハイゴウ</t>
    </rPh>
    <rPh sb="414" eb="415">
      <t>トウ</t>
    </rPh>
    <rPh sb="416" eb="418">
      <t>ケントウ</t>
    </rPh>
    <rPh sb="421" eb="423">
      <t>ヒツヨウ</t>
    </rPh>
    <rPh sb="429" eb="432">
      <t>ユウシュウリツ</t>
    </rPh>
    <rPh sb="434" eb="435">
      <t>オオム</t>
    </rPh>
    <rPh sb="441" eb="443">
      <t>スイイ</t>
    </rPh>
    <rPh sb="448" eb="451">
      <t>ソウスイリョウ</t>
    </rPh>
    <rPh sb="454" eb="456">
      <t>シュウエキ</t>
    </rPh>
    <rPh sb="457" eb="458">
      <t>タカ</t>
    </rPh>
    <rPh sb="459" eb="461">
      <t>ハンエイ</t>
    </rPh>
    <phoneticPr fontId="4"/>
  </si>
  <si>
    <t>①有形固定資産減価償却率は、令和６年度の償却資
　産の増加により減少し、類似団体平均値を下回っ
　たものの、引き続き緊急性・優先度等を考慮し、
　計画的な施設更新が必要である。
②管路経年化率は、類似団体平均値を大きく上回る
　水準で、管路の老朽化が進んでいる。漏水発生頻
　度も増えており、耐震化を含む早急な更新が必要
　である。
③管路更新率は、令和６年度に管路の更新があり類
　似団体平均値を大きく上回ったものの継続的な更
　新が必要である。</t>
    <rPh sb="1" eb="7">
      <t>ユウケイコテイシサン</t>
    </rPh>
    <rPh sb="7" eb="12">
      <t>ゲンカショウキャクリツ</t>
    </rPh>
    <rPh sb="14" eb="16">
      <t>レイワ</t>
    </rPh>
    <rPh sb="17" eb="19">
      <t>ネンド</t>
    </rPh>
    <rPh sb="27" eb="29">
      <t>ゾウカ</t>
    </rPh>
    <rPh sb="32" eb="34">
      <t>ゲンショウ</t>
    </rPh>
    <rPh sb="36" eb="40">
      <t>ルイジダンタイ</t>
    </rPh>
    <rPh sb="40" eb="43">
      <t>ヘイキンチ</t>
    </rPh>
    <rPh sb="44" eb="46">
      <t>シタマワ</t>
    </rPh>
    <rPh sb="55" eb="56">
      <t>ツヅ</t>
    </rPh>
    <rPh sb="57" eb="60">
      <t>キンキュウセイ</t>
    </rPh>
    <rPh sb="66" eb="68">
      <t>コウリョ</t>
    </rPh>
    <rPh sb="76" eb="80">
      <t>シセツコウシン</t>
    </rPh>
    <rPh sb="81" eb="83">
      <t>ヒツヨウ</t>
    </rPh>
    <rPh sb="89" eb="95">
      <t>カンロケイネンカリツ</t>
    </rPh>
    <rPh sb="97" eb="101">
      <t>ルイジダンタイ</t>
    </rPh>
    <rPh sb="101" eb="104">
      <t>ヘイキンチ</t>
    </rPh>
    <rPh sb="105" eb="106">
      <t>オオ</t>
    </rPh>
    <rPh sb="108" eb="110">
      <t>ウワマワ</t>
    </rPh>
    <rPh sb="117" eb="119">
      <t>カンロ</t>
    </rPh>
    <rPh sb="120" eb="123">
      <t>ロウキュウカ</t>
    </rPh>
    <rPh sb="124" eb="125">
      <t>スス</t>
    </rPh>
    <rPh sb="130" eb="136">
      <t>ロウスイハッセイヒンド</t>
    </rPh>
    <rPh sb="139" eb="140">
      <t>フ</t>
    </rPh>
    <rPh sb="145" eb="148">
      <t>タイシンカ</t>
    </rPh>
    <rPh sb="149" eb="150">
      <t>フク</t>
    </rPh>
    <rPh sb="151" eb="153">
      <t>サッキュウ</t>
    </rPh>
    <rPh sb="154" eb="156">
      <t>コウシン</t>
    </rPh>
    <rPh sb="157" eb="159">
      <t>ヒツヨウ</t>
    </rPh>
    <rPh sb="167" eb="172">
      <t>カンロコウシンリツ</t>
    </rPh>
    <rPh sb="174" eb="176">
      <t>レイワ</t>
    </rPh>
    <rPh sb="177" eb="179">
      <t>ネンド</t>
    </rPh>
    <rPh sb="180" eb="182">
      <t>カンロ</t>
    </rPh>
    <rPh sb="183" eb="185">
      <t>コウシン</t>
    </rPh>
    <rPh sb="194" eb="197">
      <t>ヘイキンチ</t>
    </rPh>
    <rPh sb="208" eb="210">
      <t>ケイゾク</t>
    </rPh>
    <phoneticPr fontId="4"/>
  </si>
  <si>
    <t>　経営状況について、これまでのところ健全で効率的な運営ができており、堅調に推移していると考えられる。
　今後、施設全体の大規模更新事業が本格化し、事業費が大幅に増加する中、水需要は減少傾向にあり経営の健全性を維持することは困難になると考えられる。
　増大する更新需要に対し、平成30年度に策定した施設更新の基礎となる「第二次整備計画」や経営戦略に基づき資金の確保に努め計画的かつ効率的な更新事業を進めていく予定である。</t>
    <rPh sb="1" eb="5">
      <t>ケイエイジョウキョウ</t>
    </rPh>
    <rPh sb="18" eb="20">
      <t>ケンゼン</t>
    </rPh>
    <rPh sb="21" eb="24">
      <t>コウリツテキ</t>
    </rPh>
    <rPh sb="25" eb="27">
      <t>ウンエイ</t>
    </rPh>
    <rPh sb="34" eb="36">
      <t>ケンチョウ</t>
    </rPh>
    <rPh sb="37" eb="39">
      <t>スイイ</t>
    </rPh>
    <rPh sb="44" eb="45">
      <t>カンガ</t>
    </rPh>
    <rPh sb="52" eb="54">
      <t>コンゴ</t>
    </rPh>
    <rPh sb="55" eb="59">
      <t>シセツゼンタイ</t>
    </rPh>
    <rPh sb="60" eb="63">
      <t>ダイキボ</t>
    </rPh>
    <rPh sb="63" eb="67">
      <t>コウシンジギョウ</t>
    </rPh>
    <rPh sb="68" eb="71">
      <t>ホンカクカ</t>
    </rPh>
    <rPh sb="73" eb="76">
      <t>ジギョウヒ</t>
    </rPh>
    <rPh sb="77" eb="79">
      <t>オオハバ</t>
    </rPh>
    <rPh sb="80" eb="82">
      <t>ゾウカ</t>
    </rPh>
    <rPh sb="84" eb="85">
      <t>ナカ</t>
    </rPh>
    <rPh sb="86" eb="89">
      <t>ミズジュヨウ</t>
    </rPh>
    <rPh sb="90" eb="94">
      <t>ゲンショウケイコウ</t>
    </rPh>
    <rPh sb="97" eb="99">
      <t>ケイエイ</t>
    </rPh>
    <rPh sb="100" eb="103">
      <t>ケンゼンセイ</t>
    </rPh>
    <rPh sb="104" eb="106">
      <t>イジ</t>
    </rPh>
    <rPh sb="111" eb="113">
      <t>コンナン</t>
    </rPh>
    <rPh sb="117" eb="118">
      <t>カンガ</t>
    </rPh>
    <rPh sb="137" eb="139">
      <t>ヘイセイ</t>
    </rPh>
    <rPh sb="141" eb="143">
      <t>ネンド</t>
    </rPh>
    <rPh sb="144" eb="146">
      <t>サクテイ</t>
    </rPh>
    <rPh sb="148" eb="152">
      <t>シセツコウシン</t>
    </rPh>
    <rPh sb="153" eb="155">
      <t>キソ</t>
    </rPh>
    <rPh sb="159" eb="160">
      <t>ダイ</t>
    </rPh>
    <rPh sb="160" eb="162">
      <t>ニジ</t>
    </rPh>
    <rPh sb="162" eb="164">
      <t>セイビ</t>
    </rPh>
    <rPh sb="164" eb="166">
      <t>ケイカク</t>
    </rPh>
    <rPh sb="168" eb="172">
      <t>ケイエイセンリャク</t>
    </rPh>
    <rPh sb="173" eb="174">
      <t>モト</t>
    </rPh>
    <rPh sb="176" eb="178">
      <t>シキン</t>
    </rPh>
    <rPh sb="179" eb="181">
      <t>カクホ</t>
    </rPh>
    <rPh sb="182" eb="183">
      <t>ツト</t>
    </rPh>
    <rPh sb="184" eb="187">
      <t>ケイカクテキ</t>
    </rPh>
    <rPh sb="189" eb="192">
      <t>コウリツテキ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</si>
</sst>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formatCode="#,##0.00;&quot;△&quot;#,##0.00;&quot;-&quot;">
                  <c:v>0.23</c:v>
                </c:pt>
                <c:pt idx="4" formatCode="#,##0.00;&quot;△&quot;#,##0.00;&quot;-&quot;">
                  <c:v>2.4300000000000002</c:v>
                </c:pt>
              </c:numCache>
            </c:numRef>
          </c:val>
          <c:extLst>
            <c:ext xmlns:c16="http://schemas.microsoft.com/office/drawing/2014/chart" uri="{C3380CC4-5D6E-409C-BE32-E72D297353CC}">
              <c16:uniqueId val="{00000000-94AA-4E18-A641-25393C7A09F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0.32</c:v>
                </c:pt>
                <c:pt idx="1">
                  <c:v>0.28000000000000003</c:v>
                </c:pt>
                <c:pt idx="2">
                  <c:v>0.4</c:v>
                </c:pt>
                <c:pt idx="3">
                  <c:v>0.27</c:v>
                </c:pt>
                <c:pt idx="4">
                  <c:v>0.34</c:v>
                </c:pt>
              </c:numCache>
            </c:numRef>
          </c:val>
          <c:smooth val="0"/>
          <c:extLst>
            <c:ext xmlns:c16="http://schemas.microsoft.com/office/drawing/2014/chart" uri="{C3380CC4-5D6E-409C-BE32-E72D297353CC}">
              <c16:uniqueId val="{00000001-94AA-4E18-A641-25393C7A09F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60.49</c:v>
                </c:pt>
                <c:pt idx="1">
                  <c:v>60.63</c:v>
                </c:pt>
                <c:pt idx="2">
                  <c:v>60.81</c:v>
                </c:pt>
                <c:pt idx="3">
                  <c:v>60.42</c:v>
                </c:pt>
                <c:pt idx="4">
                  <c:v>60.04</c:v>
                </c:pt>
              </c:numCache>
            </c:numRef>
          </c:val>
          <c:extLst>
            <c:ext xmlns:c16="http://schemas.microsoft.com/office/drawing/2014/chart" uri="{C3380CC4-5D6E-409C-BE32-E72D297353CC}">
              <c16:uniqueId val="{00000000-E12D-4167-BE05-A00752DB18D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62.26</c:v>
                </c:pt>
                <c:pt idx="1">
                  <c:v>62.22</c:v>
                </c:pt>
                <c:pt idx="2">
                  <c:v>61.45</c:v>
                </c:pt>
                <c:pt idx="3">
                  <c:v>61.63</c:v>
                </c:pt>
                <c:pt idx="4">
                  <c:v>61.54</c:v>
                </c:pt>
              </c:numCache>
            </c:numRef>
          </c:val>
          <c:smooth val="0"/>
          <c:extLst>
            <c:ext xmlns:c16="http://schemas.microsoft.com/office/drawing/2014/chart" uri="{C3380CC4-5D6E-409C-BE32-E72D297353CC}">
              <c16:uniqueId val="{00000001-E12D-4167-BE05-A00752DB18D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100</c:v>
                </c:pt>
                <c:pt idx="1">
                  <c:v>99.98</c:v>
                </c:pt>
                <c:pt idx="2">
                  <c:v>99.96</c:v>
                </c:pt>
                <c:pt idx="3">
                  <c:v>100</c:v>
                </c:pt>
                <c:pt idx="4">
                  <c:v>99.99</c:v>
                </c:pt>
              </c:numCache>
            </c:numRef>
          </c:val>
          <c:extLst>
            <c:ext xmlns:c16="http://schemas.microsoft.com/office/drawing/2014/chart" uri="{C3380CC4-5D6E-409C-BE32-E72D297353CC}">
              <c16:uniqueId val="{00000000-8CE9-450F-940E-83B81F31FE8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100.16</c:v>
                </c:pt>
                <c:pt idx="1">
                  <c:v>100.28</c:v>
                </c:pt>
                <c:pt idx="2">
                  <c:v>100.29</c:v>
                </c:pt>
                <c:pt idx="3">
                  <c:v>100.36</c:v>
                </c:pt>
                <c:pt idx="4">
                  <c:v>100.31</c:v>
                </c:pt>
              </c:numCache>
            </c:numRef>
          </c:val>
          <c:smooth val="0"/>
          <c:extLst>
            <c:ext xmlns:c16="http://schemas.microsoft.com/office/drawing/2014/chart" uri="{C3380CC4-5D6E-409C-BE32-E72D297353CC}">
              <c16:uniqueId val="{00000001-8CE9-450F-940E-83B81F31FE8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123.31</c:v>
                </c:pt>
                <c:pt idx="1">
                  <c:v>127.66</c:v>
                </c:pt>
                <c:pt idx="2">
                  <c:v>123.36</c:v>
                </c:pt>
                <c:pt idx="3">
                  <c:v>145.58000000000001</c:v>
                </c:pt>
                <c:pt idx="4">
                  <c:v>132.84</c:v>
                </c:pt>
              </c:numCache>
            </c:numRef>
          </c:val>
          <c:extLst>
            <c:ext xmlns:c16="http://schemas.microsoft.com/office/drawing/2014/chart" uri="{C3380CC4-5D6E-409C-BE32-E72D297353CC}">
              <c16:uniqueId val="{00000000-0841-454C-877B-AF9FAE882E9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111.13</c:v>
                </c:pt>
                <c:pt idx="1">
                  <c:v>112.49</c:v>
                </c:pt>
                <c:pt idx="2">
                  <c:v>107.33</c:v>
                </c:pt>
                <c:pt idx="3">
                  <c:v>108.93</c:v>
                </c:pt>
                <c:pt idx="4">
                  <c:v>107.62</c:v>
                </c:pt>
              </c:numCache>
            </c:numRef>
          </c:val>
          <c:smooth val="0"/>
          <c:extLst>
            <c:ext xmlns:c16="http://schemas.microsoft.com/office/drawing/2014/chart" uri="{C3380CC4-5D6E-409C-BE32-E72D297353CC}">
              <c16:uniqueId val="{00000001-0841-454C-877B-AF9FAE882E9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66.33</c:v>
                </c:pt>
                <c:pt idx="1">
                  <c:v>65.489999999999995</c:v>
                </c:pt>
                <c:pt idx="2">
                  <c:v>66.819999999999993</c:v>
                </c:pt>
                <c:pt idx="3">
                  <c:v>67.92</c:v>
                </c:pt>
                <c:pt idx="4">
                  <c:v>60.33</c:v>
                </c:pt>
              </c:numCache>
            </c:numRef>
          </c:val>
          <c:extLst>
            <c:ext xmlns:c16="http://schemas.microsoft.com/office/drawing/2014/chart" uri="{C3380CC4-5D6E-409C-BE32-E72D297353CC}">
              <c16:uniqueId val="{00000000-08E8-49EE-8EFF-453CC99260F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57.5</c:v>
                </c:pt>
                <c:pt idx="1">
                  <c:v>58.52</c:v>
                </c:pt>
                <c:pt idx="2">
                  <c:v>59.51</c:v>
                </c:pt>
                <c:pt idx="3">
                  <c:v>60.24</c:v>
                </c:pt>
                <c:pt idx="4">
                  <c:v>60.8</c:v>
                </c:pt>
              </c:numCache>
            </c:numRef>
          </c:val>
          <c:smooth val="0"/>
          <c:extLst>
            <c:ext xmlns:c16="http://schemas.microsoft.com/office/drawing/2014/chart" uri="{C3380CC4-5D6E-409C-BE32-E72D297353CC}">
              <c16:uniqueId val="{00000001-08E8-49EE-8EFF-453CC99260F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73.790000000000006</c:v>
                </c:pt>
                <c:pt idx="1">
                  <c:v>77.33</c:v>
                </c:pt>
                <c:pt idx="2">
                  <c:v>79.819999999999993</c:v>
                </c:pt>
                <c:pt idx="3">
                  <c:v>81.59</c:v>
                </c:pt>
                <c:pt idx="4">
                  <c:v>81.63</c:v>
                </c:pt>
              </c:numCache>
            </c:numRef>
          </c:val>
          <c:extLst>
            <c:ext xmlns:c16="http://schemas.microsoft.com/office/drawing/2014/chart" uri="{C3380CC4-5D6E-409C-BE32-E72D297353CC}">
              <c16:uniqueId val="{00000000-85F0-4F29-A3B9-FEF066E353B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30.3</c:v>
                </c:pt>
                <c:pt idx="1">
                  <c:v>31.74</c:v>
                </c:pt>
                <c:pt idx="2">
                  <c:v>32.380000000000003</c:v>
                </c:pt>
                <c:pt idx="3">
                  <c:v>34.479999999999997</c:v>
                </c:pt>
                <c:pt idx="4">
                  <c:v>38.24</c:v>
                </c:pt>
              </c:numCache>
            </c:numRef>
          </c:val>
          <c:smooth val="0"/>
          <c:extLst>
            <c:ext xmlns:c16="http://schemas.microsoft.com/office/drawing/2014/chart" uri="{C3380CC4-5D6E-409C-BE32-E72D297353CC}">
              <c16:uniqueId val="{00000001-85F0-4F29-A3B9-FEF066E353B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3A9-4444-8584-4B6A4E71C28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12.29</c:v>
                </c:pt>
                <c:pt idx="1">
                  <c:v>8.77</c:v>
                </c:pt>
                <c:pt idx="2">
                  <c:v>8.81</c:v>
                </c:pt>
                <c:pt idx="3">
                  <c:v>8.48</c:v>
                </c:pt>
                <c:pt idx="4">
                  <c:v>11</c:v>
                </c:pt>
              </c:numCache>
            </c:numRef>
          </c:val>
          <c:smooth val="0"/>
          <c:extLst>
            <c:ext xmlns:c16="http://schemas.microsoft.com/office/drawing/2014/chart" uri="{C3380CC4-5D6E-409C-BE32-E72D297353CC}">
              <c16:uniqueId val="{00000001-03A9-4444-8584-4B6A4E71C28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1045.6300000000001</c:v>
                </c:pt>
                <c:pt idx="1">
                  <c:v>695.06</c:v>
                </c:pt>
                <c:pt idx="2">
                  <c:v>510.34</c:v>
                </c:pt>
                <c:pt idx="3">
                  <c:v>511.74</c:v>
                </c:pt>
                <c:pt idx="4">
                  <c:v>928.2</c:v>
                </c:pt>
              </c:numCache>
            </c:numRef>
          </c:val>
          <c:extLst>
            <c:ext xmlns:c16="http://schemas.microsoft.com/office/drawing/2014/chart" uri="{C3380CC4-5D6E-409C-BE32-E72D297353CC}">
              <c16:uniqueId val="{00000000-FDE0-45FA-BA91-E0D997F981E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284.45</c:v>
                </c:pt>
                <c:pt idx="1">
                  <c:v>309.23</c:v>
                </c:pt>
                <c:pt idx="2">
                  <c:v>313.43</c:v>
                </c:pt>
                <c:pt idx="3">
                  <c:v>303.10000000000002</c:v>
                </c:pt>
                <c:pt idx="4">
                  <c:v>318.89999999999998</c:v>
                </c:pt>
              </c:numCache>
            </c:numRef>
          </c:val>
          <c:smooth val="0"/>
          <c:extLst>
            <c:ext xmlns:c16="http://schemas.microsoft.com/office/drawing/2014/chart" uri="{C3380CC4-5D6E-409C-BE32-E72D297353CC}">
              <c16:uniqueId val="{00000001-FDE0-45FA-BA91-E0D997F981E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177</c:v>
                </c:pt>
                <c:pt idx="1">
                  <c:v>170.43</c:v>
                </c:pt>
                <c:pt idx="2">
                  <c:v>192.65</c:v>
                </c:pt>
                <c:pt idx="3">
                  <c:v>177.13</c:v>
                </c:pt>
                <c:pt idx="4">
                  <c:v>198.58</c:v>
                </c:pt>
              </c:numCache>
            </c:numRef>
          </c:val>
          <c:extLst>
            <c:ext xmlns:c16="http://schemas.microsoft.com/office/drawing/2014/chart" uri="{C3380CC4-5D6E-409C-BE32-E72D297353CC}">
              <c16:uniqueId val="{00000000-4731-4C27-9746-C70944ADF59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260.95999999999998</c:v>
                </c:pt>
                <c:pt idx="1">
                  <c:v>240.07</c:v>
                </c:pt>
                <c:pt idx="2">
                  <c:v>224.81</c:v>
                </c:pt>
                <c:pt idx="3">
                  <c:v>210.83</c:v>
                </c:pt>
                <c:pt idx="4">
                  <c:v>204.34</c:v>
                </c:pt>
              </c:numCache>
            </c:numRef>
          </c:val>
          <c:smooth val="0"/>
          <c:extLst>
            <c:ext xmlns:c16="http://schemas.microsoft.com/office/drawing/2014/chart" uri="{C3380CC4-5D6E-409C-BE32-E72D297353CC}">
              <c16:uniqueId val="{00000001-4731-4C27-9746-C70944ADF59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122.35</c:v>
                </c:pt>
                <c:pt idx="1">
                  <c:v>126.41</c:v>
                </c:pt>
                <c:pt idx="2">
                  <c:v>122.87</c:v>
                </c:pt>
                <c:pt idx="3">
                  <c:v>145.27000000000001</c:v>
                </c:pt>
                <c:pt idx="4">
                  <c:v>132.93</c:v>
                </c:pt>
              </c:numCache>
            </c:numRef>
          </c:val>
          <c:extLst>
            <c:ext xmlns:c16="http://schemas.microsoft.com/office/drawing/2014/chart" uri="{C3380CC4-5D6E-409C-BE32-E72D297353CC}">
              <c16:uniqueId val="{00000000-4FD8-44B8-8488-AA55348F79E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110.77</c:v>
                </c:pt>
                <c:pt idx="1">
                  <c:v>112.35</c:v>
                </c:pt>
                <c:pt idx="2">
                  <c:v>106.47</c:v>
                </c:pt>
                <c:pt idx="3">
                  <c:v>107.7</c:v>
                </c:pt>
                <c:pt idx="4">
                  <c:v>106.29</c:v>
                </c:pt>
              </c:numCache>
            </c:numRef>
          </c:val>
          <c:smooth val="0"/>
          <c:extLst>
            <c:ext xmlns:c16="http://schemas.microsoft.com/office/drawing/2014/chart" uri="{C3380CC4-5D6E-409C-BE32-E72D297353CC}">
              <c16:uniqueId val="{00000001-4FD8-44B8-8488-AA55348F79E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45.77</c:v>
                </c:pt>
                <c:pt idx="1">
                  <c:v>44.3</c:v>
                </c:pt>
                <c:pt idx="2">
                  <c:v>45.58</c:v>
                </c:pt>
                <c:pt idx="3">
                  <c:v>46.12</c:v>
                </c:pt>
                <c:pt idx="4">
                  <c:v>50.4</c:v>
                </c:pt>
              </c:numCache>
            </c:numRef>
          </c:val>
          <c:extLst>
            <c:ext xmlns:c16="http://schemas.microsoft.com/office/drawing/2014/chart" uri="{C3380CC4-5D6E-409C-BE32-E72D297353CC}">
              <c16:uniqueId val="{00000000-B4CC-483F-8770-B2F17A9BB00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73.180000000000007</c:v>
                </c:pt>
                <c:pt idx="1">
                  <c:v>73.05</c:v>
                </c:pt>
                <c:pt idx="2">
                  <c:v>77.53</c:v>
                </c:pt>
                <c:pt idx="3">
                  <c:v>76.25</c:v>
                </c:pt>
                <c:pt idx="4">
                  <c:v>77.75</c:v>
                </c:pt>
              </c:numCache>
            </c:numRef>
          </c:val>
          <c:smooth val="0"/>
          <c:extLst>
            <c:ext xmlns:c16="http://schemas.microsoft.com/office/drawing/2014/chart" uri="{C3380CC4-5D6E-409C-BE32-E72D297353CC}">
              <c16:uniqueId val="{00000001-B4CC-483F-8770-B2F17A9BB00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【318.90】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【60.80】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【38.24】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岡山県　岡山県南部水道企業団</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用水供給事業</v>
      </c>
      <c r="Q8" s="43"/>
      <c r="R8" s="43"/>
      <c r="S8" s="43"/>
      <c r="T8" s="43"/>
      <c r="U8" s="43"/>
      <c r="V8" s="43"/>
      <c r="W8" s="43" t="str">
        <f>データ!$L$6</f>
        <v>B</v>
      </c>
      <c r="X8" s="43"/>
      <c r="Y8" s="43"/>
      <c r="Z8" s="43"/>
      <c r="AA8" s="43"/>
      <c r="AB8" s="43"/>
      <c r="AC8" s="43"/>
      <c r="AD8" s="43" t="str">
        <f>データ!$M$6</f>
        <v>自治体職員</v>
      </c>
      <c r="AE8" s="43"/>
      <c r="AF8" s="43"/>
      <c r="AG8" s="43"/>
      <c r="AH8" s="43"/>
      <c r="AI8" s="43"/>
      <c r="AJ8" s="43"/>
      <c r="AK8" s="2"/>
      <c r="AL8" s="44" t="str">
        <f>データ!$R$6</f>
        <v>-</v>
      </c>
      <c r="AM8" s="44"/>
      <c r="AN8" s="44"/>
      <c r="AO8" s="44"/>
      <c r="AP8" s="44"/>
      <c r="AQ8" s="44"/>
      <c r="AR8" s="44"/>
      <c r="AS8" s="44"/>
      <c r="AT8" s="45" t="str">
        <f>データ!$S$6</f>
        <v>-</v>
      </c>
      <c r="AU8" s="46"/>
      <c r="AV8" s="46"/>
      <c r="AW8" s="46"/>
      <c r="AX8" s="46"/>
      <c r="AY8" s="46"/>
      <c r="AZ8" s="46"/>
      <c r="BA8" s="46"/>
      <c r="BB8" s="47" t="str">
        <f>データ!$T$6</f>
        <v>-</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73.260000000000005</v>
      </c>
      <c r="J10" s="46"/>
      <c r="K10" s="46"/>
      <c r="L10" s="46"/>
      <c r="M10" s="46"/>
      <c r="N10" s="46"/>
      <c r="O10" s="80"/>
      <c r="P10" s="47">
        <f>データ!$P$6</f>
        <v>99.9</v>
      </c>
      <c r="Q10" s="47"/>
      <c r="R10" s="47"/>
      <c r="S10" s="47"/>
      <c r="T10" s="47"/>
      <c r="U10" s="47"/>
      <c r="V10" s="47"/>
      <c r="W10" s="44">
        <f>データ!$Q$6</f>
        <v>0</v>
      </c>
      <c r="X10" s="44"/>
      <c r="Y10" s="44"/>
      <c r="Z10" s="44"/>
      <c r="AA10" s="44"/>
      <c r="AB10" s="44"/>
      <c r="AC10" s="44"/>
      <c r="AD10" s="2"/>
      <c r="AE10" s="2"/>
      <c r="AF10" s="2"/>
      <c r="AG10" s="2"/>
      <c r="AH10" s="2"/>
      <c r="AI10" s="2"/>
      <c r="AJ10" s="2"/>
      <c r="AK10" s="2"/>
      <c r="AL10" s="44">
        <f>データ!$U$6</f>
        <v>1217690</v>
      </c>
      <c r="AM10" s="44"/>
      <c r="AN10" s="44"/>
      <c r="AO10" s="44"/>
      <c r="AP10" s="44"/>
      <c r="AQ10" s="44"/>
      <c r="AR10" s="44"/>
      <c r="AS10" s="44"/>
      <c r="AT10" s="45">
        <f>データ!$V$6</f>
        <v>1209.74</v>
      </c>
      <c r="AU10" s="46"/>
      <c r="AV10" s="46"/>
      <c r="AW10" s="46"/>
      <c r="AX10" s="46"/>
      <c r="AY10" s="46"/>
      <c r="AZ10" s="46"/>
      <c r="BA10" s="46"/>
      <c r="BB10" s="47">
        <f>データ!$W$6</f>
        <v>1006.57</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109</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【107.62】</v>
      </c>
      <c r="F85" s="13" t="str">
        <f>データ!AS6</f>
        <v>【11.00】</v>
      </c>
      <c r="G85" s="13" t="str">
        <f>データ!BD6</f>
        <v>【318.90】</v>
      </c>
      <c r="H85" s="13" t="str">
        <f>データ!BO6</f>
        <v>【204.34】</v>
      </c>
      <c r="I85" s="13" t="str">
        <f>データ!BZ6</f>
        <v>【106.29】</v>
      </c>
      <c r="J85" s="13" t="str">
        <f>データ!CK6</f>
        <v>【77.75】</v>
      </c>
      <c r="K85" s="13" t="str">
        <f>データ!CV6</f>
        <v>【61.54】</v>
      </c>
      <c r="L85" s="13" t="str">
        <f>データ!DG6</f>
        <v>【100.31】</v>
      </c>
      <c r="M85" s="13" t="str">
        <f>データ!DR6</f>
        <v>【60.80】</v>
      </c>
      <c r="N85" s="13" t="str">
        <f>データ!EC6</f>
        <v>【38.24】</v>
      </c>
      <c r="O85" s="13" t="str">
        <f>データ!EN6</f>
        <v>【0.34】</v>
      </c>
    </row>
  </sheetData>
  <sheetProtection algorithmName="SHA-512" hashValue="g672dGyodxBI/IcQAz5oGWPn2tvKI2Xp4V0PKvR00UP3WdL3bg+UAsuY7KXJwxJnpLcMuy7O+QG2ITPtkK0mUA==" saltValue="wrdZlbc9XnhsESI/RUPap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338427</v>
      </c>
      <c r="D6" s="20">
        <f t="shared" si="3"/>
        <v>46</v>
      </c>
      <c r="E6" s="20">
        <f t="shared" si="3"/>
        <v>1</v>
      </c>
      <c r="F6" s="20">
        <f t="shared" si="3"/>
        <v>0</v>
      </c>
      <c r="G6" s="20">
        <f t="shared" si="3"/>
        <v>2</v>
      </c>
      <c r="H6" s="20" t="str">
        <f t="shared" si="3"/>
        <v>岡山県　岡山県南部水道企業団</v>
      </c>
      <c r="I6" s="20" t="str">
        <f t="shared" si="3"/>
        <v>法適用</v>
      </c>
      <c r="J6" s="20" t="str">
        <f t="shared" si="3"/>
        <v>水道事業</v>
      </c>
      <c r="K6" s="20" t="str">
        <f t="shared" si="3"/>
        <v>用水供給事業</v>
      </c>
      <c r="L6" s="20" t="str">
        <f t="shared" si="3"/>
        <v>B</v>
      </c>
      <c r="M6" s="20" t="str">
        <f t="shared" si="3"/>
        <v>自治体職員</v>
      </c>
      <c r="N6" s="21" t="str">
        <f t="shared" si="3"/>
        <v>-</v>
      </c>
      <c r="O6" s="21">
        <f t="shared" si="3"/>
        <v>73.260000000000005</v>
      </c>
      <c r="P6" s="21">
        <f t="shared" si="3"/>
        <v>99.9</v>
      </c>
      <c r="Q6" s="21">
        <f t="shared" si="3"/>
        <v>0</v>
      </c>
      <c r="R6" s="21" t="str">
        <f t="shared" si="3"/>
        <v>-</v>
      </c>
      <c r="S6" s="21" t="str">
        <f t="shared" si="3"/>
        <v>-</v>
      </c>
      <c r="T6" s="21" t="str">
        <f t="shared" si="3"/>
        <v>-</v>
      </c>
      <c r="U6" s="21">
        <f t="shared" si="3"/>
        <v>1217690</v>
      </c>
      <c r="V6" s="21">
        <f t="shared" si="3"/>
        <v>1209.74</v>
      </c>
      <c r="W6" s="21">
        <f t="shared" si="3"/>
        <v>1006.57</v>
      </c>
      <c r="X6" s="22">
        <f>IF(X7="",NA(),X7)</f>
        <v>123.31</v>
      </c>
      <c r="Y6" s="22">
        <f t="shared" ref="Y6:AG6" si="4">IF(Y7="",NA(),Y7)</f>
        <v>127.66</v>
      </c>
      <c r="Z6" s="22">
        <f t="shared" si="4"/>
        <v>123.36</v>
      </c>
      <c r="AA6" s="22">
        <f t="shared" si="4"/>
        <v>145.58000000000001</v>
      </c>
      <c r="AB6" s="22">
        <f t="shared" si="4"/>
        <v>132.84</v>
      </c>
      <c r="AC6" s="22">
        <f t="shared" si="4"/>
        <v>111.13</v>
      </c>
      <c r="AD6" s="22">
        <f t="shared" si="4"/>
        <v>112.49</v>
      </c>
      <c r="AE6" s="22">
        <f t="shared" si="4"/>
        <v>107.33</v>
      </c>
      <c r="AF6" s="22">
        <f t="shared" si="4"/>
        <v>108.93</v>
      </c>
      <c r="AG6" s="22">
        <f t="shared" si="4"/>
        <v>107.62</v>
      </c>
      <c r="AH6" s="21" t="str">
        <f>IF(AH7="","",IF(AH7="-","【-】","【"&amp;SUBSTITUTE(TEXT(AH7,"#,##0.00"),"-","△")&amp;"】"))</f>
        <v>【107.62】</v>
      </c>
      <c r="AI6" s="21">
        <f>IF(AI7="",NA(),AI7)</f>
        <v>0</v>
      </c>
      <c r="AJ6" s="21">
        <f t="shared" ref="AJ6:AR6" si="5">IF(AJ7="",NA(),AJ7)</f>
        <v>0</v>
      </c>
      <c r="AK6" s="21">
        <f t="shared" si="5"/>
        <v>0</v>
      </c>
      <c r="AL6" s="21">
        <f t="shared" si="5"/>
        <v>0</v>
      </c>
      <c r="AM6" s="21">
        <f t="shared" si="5"/>
        <v>0</v>
      </c>
      <c r="AN6" s="22">
        <f t="shared" si="5"/>
        <v>12.29</v>
      </c>
      <c r="AO6" s="22">
        <f t="shared" si="5"/>
        <v>8.77</v>
      </c>
      <c r="AP6" s="22">
        <f t="shared" si="5"/>
        <v>8.81</v>
      </c>
      <c r="AQ6" s="22">
        <f t="shared" si="5"/>
        <v>8.48</v>
      </c>
      <c r="AR6" s="22">
        <f t="shared" si="5"/>
        <v>11</v>
      </c>
      <c r="AS6" s="21" t="str">
        <f>IF(AS7="","",IF(AS7="-","【-】","【"&amp;SUBSTITUTE(TEXT(AS7,"#,##0.00"),"-","△")&amp;"】"))</f>
        <v>【11.00】</v>
      </c>
      <c r="AT6" s="22">
        <f>IF(AT7="",NA(),AT7)</f>
        <v>1045.6300000000001</v>
      </c>
      <c r="AU6" s="22">
        <f t="shared" ref="AU6:BC6" si="6">IF(AU7="",NA(),AU7)</f>
        <v>695.06</v>
      </c>
      <c r="AV6" s="22">
        <f t="shared" si="6"/>
        <v>510.34</v>
      </c>
      <c r="AW6" s="22">
        <f t="shared" si="6"/>
        <v>511.74</v>
      </c>
      <c r="AX6" s="22">
        <f t="shared" si="6"/>
        <v>928.2</v>
      </c>
      <c r="AY6" s="22">
        <f t="shared" si="6"/>
        <v>284.45</v>
      </c>
      <c r="AZ6" s="22">
        <f t="shared" si="6"/>
        <v>309.23</v>
      </c>
      <c r="BA6" s="22">
        <f t="shared" si="6"/>
        <v>313.43</v>
      </c>
      <c r="BB6" s="22">
        <f t="shared" si="6"/>
        <v>303.10000000000002</v>
      </c>
      <c r="BC6" s="22">
        <f t="shared" si="6"/>
        <v>318.89999999999998</v>
      </c>
      <c r="BD6" s="21" t="str">
        <f>IF(BD7="","",IF(BD7="-","【-】","【"&amp;SUBSTITUTE(TEXT(BD7,"#,##0.00"),"-","△")&amp;"】"))</f>
        <v>【318.90】</v>
      </c>
      <c r="BE6" s="22">
        <f>IF(BE7="",NA(),BE7)</f>
        <v>177</v>
      </c>
      <c r="BF6" s="22">
        <f t="shared" ref="BF6:BN6" si="7">IF(BF7="",NA(),BF7)</f>
        <v>170.43</v>
      </c>
      <c r="BG6" s="22">
        <f t="shared" si="7"/>
        <v>192.65</v>
      </c>
      <c r="BH6" s="22">
        <f t="shared" si="7"/>
        <v>177.13</v>
      </c>
      <c r="BI6" s="22">
        <f t="shared" si="7"/>
        <v>198.58</v>
      </c>
      <c r="BJ6" s="22">
        <f t="shared" si="7"/>
        <v>260.95999999999998</v>
      </c>
      <c r="BK6" s="22">
        <f t="shared" si="7"/>
        <v>240.07</v>
      </c>
      <c r="BL6" s="22">
        <f t="shared" si="7"/>
        <v>224.81</v>
      </c>
      <c r="BM6" s="22">
        <f t="shared" si="7"/>
        <v>210.83</v>
      </c>
      <c r="BN6" s="22">
        <f t="shared" si="7"/>
        <v>204.34</v>
      </c>
      <c r="BO6" s="21" t="str">
        <f>IF(BO7="","",IF(BO7="-","【-】","【"&amp;SUBSTITUTE(TEXT(BO7,"#,##0.00"),"-","△")&amp;"】"))</f>
        <v>【204.34】</v>
      </c>
      <c r="BP6" s="22">
        <f>IF(BP7="",NA(),BP7)</f>
        <v>122.35</v>
      </c>
      <c r="BQ6" s="22">
        <f t="shared" ref="BQ6:BY6" si="8">IF(BQ7="",NA(),BQ7)</f>
        <v>126.41</v>
      </c>
      <c r="BR6" s="22">
        <f t="shared" si="8"/>
        <v>122.87</v>
      </c>
      <c r="BS6" s="22">
        <f t="shared" si="8"/>
        <v>145.27000000000001</v>
      </c>
      <c r="BT6" s="22">
        <f t="shared" si="8"/>
        <v>132.93</v>
      </c>
      <c r="BU6" s="22">
        <f t="shared" si="8"/>
        <v>110.77</v>
      </c>
      <c r="BV6" s="22">
        <f t="shared" si="8"/>
        <v>112.35</v>
      </c>
      <c r="BW6" s="22">
        <f t="shared" si="8"/>
        <v>106.47</v>
      </c>
      <c r="BX6" s="22">
        <f t="shared" si="8"/>
        <v>107.7</v>
      </c>
      <c r="BY6" s="22">
        <f t="shared" si="8"/>
        <v>106.29</v>
      </c>
      <c r="BZ6" s="21" t="str">
        <f>IF(BZ7="","",IF(BZ7="-","【-】","【"&amp;SUBSTITUTE(TEXT(BZ7,"#,##0.00"),"-","△")&amp;"】"))</f>
        <v>【106.29】</v>
      </c>
      <c r="CA6" s="22">
        <f>IF(CA7="",NA(),CA7)</f>
        <v>45.77</v>
      </c>
      <c r="CB6" s="22">
        <f t="shared" ref="CB6:CJ6" si="9">IF(CB7="",NA(),CB7)</f>
        <v>44.3</v>
      </c>
      <c r="CC6" s="22">
        <f t="shared" si="9"/>
        <v>45.58</v>
      </c>
      <c r="CD6" s="22">
        <f t="shared" si="9"/>
        <v>46.12</v>
      </c>
      <c r="CE6" s="22">
        <f t="shared" si="9"/>
        <v>50.4</v>
      </c>
      <c r="CF6" s="22">
        <f t="shared" si="9"/>
        <v>73.180000000000007</v>
      </c>
      <c r="CG6" s="22">
        <f t="shared" si="9"/>
        <v>73.05</v>
      </c>
      <c r="CH6" s="22">
        <f t="shared" si="9"/>
        <v>77.53</v>
      </c>
      <c r="CI6" s="22">
        <f t="shared" si="9"/>
        <v>76.25</v>
      </c>
      <c r="CJ6" s="22">
        <f t="shared" si="9"/>
        <v>77.75</v>
      </c>
      <c r="CK6" s="21" t="str">
        <f>IF(CK7="","",IF(CK7="-","【-】","【"&amp;SUBSTITUTE(TEXT(CK7,"#,##0.00"),"-","△")&amp;"】"))</f>
        <v>【77.75】</v>
      </c>
      <c r="CL6" s="22">
        <f>IF(CL7="",NA(),CL7)</f>
        <v>60.49</v>
      </c>
      <c r="CM6" s="22">
        <f t="shared" ref="CM6:CU6" si="10">IF(CM7="",NA(),CM7)</f>
        <v>60.63</v>
      </c>
      <c r="CN6" s="22">
        <f t="shared" si="10"/>
        <v>60.81</v>
      </c>
      <c r="CO6" s="22">
        <f t="shared" si="10"/>
        <v>60.42</v>
      </c>
      <c r="CP6" s="22">
        <f t="shared" si="10"/>
        <v>60.04</v>
      </c>
      <c r="CQ6" s="22">
        <f t="shared" si="10"/>
        <v>62.26</v>
      </c>
      <c r="CR6" s="22">
        <f t="shared" si="10"/>
        <v>62.22</v>
      </c>
      <c r="CS6" s="22">
        <f t="shared" si="10"/>
        <v>61.45</v>
      </c>
      <c r="CT6" s="22">
        <f t="shared" si="10"/>
        <v>61.63</v>
      </c>
      <c r="CU6" s="22">
        <f t="shared" si="10"/>
        <v>61.54</v>
      </c>
      <c r="CV6" s="21" t="str">
        <f>IF(CV7="","",IF(CV7="-","【-】","【"&amp;SUBSTITUTE(TEXT(CV7,"#,##0.00"),"-","△")&amp;"】"))</f>
        <v>【61.54】</v>
      </c>
      <c r="CW6" s="22">
        <f>IF(CW7="",NA(),CW7)</f>
        <v>100</v>
      </c>
      <c r="CX6" s="22">
        <f t="shared" ref="CX6:DF6" si="11">IF(CX7="",NA(),CX7)</f>
        <v>99.98</v>
      </c>
      <c r="CY6" s="22">
        <f t="shared" si="11"/>
        <v>99.96</v>
      </c>
      <c r="CZ6" s="22">
        <f t="shared" si="11"/>
        <v>100</v>
      </c>
      <c r="DA6" s="22">
        <f t="shared" si="11"/>
        <v>99.99</v>
      </c>
      <c r="DB6" s="22">
        <f t="shared" si="11"/>
        <v>100.16</v>
      </c>
      <c r="DC6" s="22">
        <f t="shared" si="11"/>
        <v>100.28</v>
      </c>
      <c r="DD6" s="22">
        <f t="shared" si="11"/>
        <v>100.29</v>
      </c>
      <c r="DE6" s="22">
        <f t="shared" si="11"/>
        <v>100.36</v>
      </c>
      <c r="DF6" s="22">
        <f t="shared" si="11"/>
        <v>100.31</v>
      </c>
      <c r="DG6" s="21" t="str">
        <f>IF(DG7="","",IF(DG7="-","【-】","【"&amp;SUBSTITUTE(TEXT(DG7,"#,##0.00"),"-","△")&amp;"】"))</f>
        <v>【100.31】</v>
      </c>
      <c r="DH6" s="22">
        <f>IF(DH7="",NA(),DH7)</f>
        <v>66.33</v>
      </c>
      <c r="DI6" s="22">
        <f t="shared" ref="DI6:DQ6" si="12">IF(DI7="",NA(),DI7)</f>
        <v>65.489999999999995</v>
      </c>
      <c r="DJ6" s="22">
        <f t="shared" si="12"/>
        <v>66.819999999999993</v>
      </c>
      <c r="DK6" s="22">
        <f t="shared" si="12"/>
        <v>67.92</v>
      </c>
      <c r="DL6" s="22">
        <f t="shared" si="12"/>
        <v>60.33</v>
      </c>
      <c r="DM6" s="22">
        <f t="shared" si="12"/>
        <v>57.5</v>
      </c>
      <c r="DN6" s="22">
        <f t="shared" si="12"/>
        <v>58.52</v>
      </c>
      <c r="DO6" s="22">
        <f t="shared" si="12"/>
        <v>59.51</v>
      </c>
      <c r="DP6" s="22">
        <f t="shared" si="12"/>
        <v>60.24</v>
      </c>
      <c r="DQ6" s="22">
        <f t="shared" si="12"/>
        <v>60.8</v>
      </c>
      <c r="DR6" s="21" t="str">
        <f>IF(DR7="","",IF(DR7="-","【-】","【"&amp;SUBSTITUTE(TEXT(DR7,"#,##0.00"),"-","△")&amp;"】"))</f>
        <v>【60.80】</v>
      </c>
      <c r="DS6" s="22">
        <f>IF(DS7="",NA(),DS7)</f>
        <v>73.790000000000006</v>
      </c>
      <c r="DT6" s="22">
        <f t="shared" ref="DT6:EB6" si="13">IF(DT7="",NA(),DT7)</f>
        <v>77.33</v>
      </c>
      <c r="DU6" s="22">
        <f t="shared" si="13"/>
        <v>79.819999999999993</v>
      </c>
      <c r="DV6" s="22">
        <f t="shared" si="13"/>
        <v>81.59</v>
      </c>
      <c r="DW6" s="22">
        <f t="shared" si="13"/>
        <v>81.63</v>
      </c>
      <c r="DX6" s="22">
        <f t="shared" si="13"/>
        <v>30.3</v>
      </c>
      <c r="DY6" s="22">
        <f t="shared" si="13"/>
        <v>31.74</v>
      </c>
      <c r="DZ6" s="22">
        <f t="shared" si="13"/>
        <v>32.380000000000003</v>
      </c>
      <c r="EA6" s="22">
        <f t="shared" si="13"/>
        <v>34.479999999999997</v>
      </c>
      <c r="EB6" s="22">
        <f t="shared" si="13"/>
        <v>38.24</v>
      </c>
      <c r="EC6" s="21" t="str">
        <f>IF(EC7="","",IF(EC7="-","【-】","【"&amp;SUBSTITUTE(TEXT(EC7,"#,##0.00"),"-","△")&amp;"】"))</f>
        <v>【38.24】</v>
      </c>
      <c r="ED6" s="21">
        <f>IF(ED7="",NA(),ED7)</f>
        <v>0</v>
      </c>
      <c r="EE6" s="21">
        <f t="shared" ref="EE6:EM6" si="14">IF(EE7="",NA(),EE7)</f>
        <v>0</v>
      </c>
      <c r="EF6" s="21">
        <f t="shared" si="14"/>
        <v>0</v>
      </c>
      <c r="EG6" s="22">
        <f t="shared" si="14"/>
        <v>0.23</v>
      </c>
      <c r="EH6" s="22">
        <f t="shared" si="14"/>
        <v>2.4300000000000002</v>
      </c>
      <c r="EI6" s="22">
        <f t="shared" si="14"/>
        <v>0.32</v>
      </c>
      <c r="EJ6" s="22">
        <f t="shared" si="14"/>
        <v>0.28000000000000003</v>
      </c>
      <c r="EK6" s="22">
        <f t="shared" si="14"/>
        <v>0.4</v>
      </c>
      <c r="EL6" s="22">
        <f t="shared" si="14"/>
        <v>0.27</v>
      </c>
      <c r="EM6" s="22">
        <f t="shared" si="14"/>
        <v>0.34</v>
      </c>
      <c r="EN6" s="21" t="str">
        <f>IF(EN7="","",IF(EN7="-","【-】","【"&amp;SUBSTITUTE(TEXT(EN7,"#,##0.00"),"-","△")&amp;"】"))</f>
        <v>【0.34】</v>
      </c>
    </row>
    <row r="7" spans="1:144" s="23" customFormat="1" x14ac:dyDescent="0.15">
      <c r="A7" s="15"/>
      <c r="B7" s="24">
        <v>2024</v>
      </c>
      <c r="C7" s="24">
        <v>338427</v>
      </c>
      <c r="D7" s="24">
        <v>46</v>
      </c>
      <c r="E7" s="24">
        <v>1</v>
      </c>
      <c r="F7" s="24">
        <v>0</v>
      </c>
      <c r="G7" s="24">
        <v>2</v>
      </c>
      <c r="H7" s="24" t="s">
        <v>93</v>
      </c>
      <c r="I7" s="24" t="s">
        <v>94</v>
      </c>
      <c r="J7" s="24" t="s">
        <v>95</v>
      </c>
      <c r="K7" s="24" t="s">
        <v>96</v>
      </c>
      <c r="L7" s="24" t="s">
        <v>97</v>
      </c>
      <c r="M7" s="24" t="s">
        <v>98</v>
      </c>
      <c r="N7" s="25" t="s">
        <v>99</v>
      </c>
      <c r="O7" s="25">
        <v>73.260000000000005</v>
      </c>
      <c r="P7" s="25">
        <v>99.9</v>
      </c>
      <c r="Q7" s="25">
        <v>0</v>
      </c>
      <c r="R7" s="25" t="s">
        <v>99</v>
      </c>
      <c r="S7" s="25" t="s">
        <v>99</v>
      </c>
      <c r="T7" s="25" t="s">
        <v>99</v>
      </c>
      <c r="U7" s="25">
        <v>1217690</v>
      </c>
      <c r="V7" s="25">
        <v>1209.74</v>
      </c>
      <c r="W7" s="25">
        <v>1006.57</v>
      </c>
      <c r="X7" s="25">
        <v>123.31</v>
      </c>
      <c r="Y7" s="25">
        <v>127.66</v>
      </c>
      <c r="Z7" s="25">
        <v>123.36</v>
      </c>
      <c r="AA7" s="25">
        <v>145.58000000000001</v>
      </c>
      <c r="AB7" s="25">
        <v>132.84</v>
      </c>
      <c r="AC7" s="25">
        <v>111.13</v>
      </c>
      <c r="AD7" s="25">
        <v>112.49</v>
      </c>
      <c r="AE7" s="25">
        <v>107.33</v>
      </c>
      <c r="AF7" s="25">
        <v>108.93</v>
      </c>
      <c r="AG7" s="25">
        <v>107.62</v>
      </c>
      <c r="AH7" s="25">
        <v>107.62</v>
      </c>
      <c r="AI7" s="25">
        <v>0</v>
      </c>
      <c r="AJ7" s="25">
        <v>0</v>
      </c>
      <c r="AK7" s="25">
        <v>0</v>
      </c>
      <c r="AL7" s="25">
        <v>0</v>
      </c>
      <c r="AM7" s="25">
        <v>0</v>
      </c>
      <c r="AN7" s="25">
        <v>12.29</v>
      </c>
      <c r="AO7" s="25">
        <v>8.77</v>
      </c>
      <c r="AP7" s="25">
        <v>8.81</v>
      </c>
      <c r="AQ7" s="25">
        <v>8.48</v>
      </c>
      <c r="AR7" s="25">
        <v>11</v>
      </c>
      <c r="AS7" s="25">
        <v>11</v>
      </c>
      <c r="AT7" s="25">
        <v>1045.6300000000001</v>
      </c>
      <c r="AU7" s="25">
        <v>695.06</v>
      </c>
      <c r="AV7" s="25">
        <v>510.34</v>
      </c>
      <c r="AW7" s="25">
        <v>511.74</v>
      </c>
      <c r="AX7" s="25">
        <v>928.2</v>
      </c>
      <c r="AY7" s="25">
        <v>284.45</v>
      </c>
      <c r="AZ7" s="25">
        <v>309.23</v>
      </c>
      <c r="BA7" s="25">
        <v>313.43</v>
      </c>
      <c r="BB7" s="25">
        <v>303.10000000000002</v>
      </c>
      <c r="BC7" s="25">
        <v>318.89999999999998</v>
      </c>
      <c r="BD7" s="25">
        <v>318.89999999999998</v>
      </c>
      <c r="BE7" s="25">
        <v>177</v>
      </c>
      <c r="BF7" s="25">
        <v>170.43</v>
      </c>
      <c r="BG7" s="25">
        <v>192.65</v>
      </c>
      <c r="BH7" s="25">
        <v>177.13</v>
      </c>
      <c r="BI7" s="25">
        <v>198.58</v>
      </c>
      <c r="BJ7" s="25">
        <v>260.95999999999998</v>
      </c>
      <c r="BK7" s="25">
        <v>240.07</v>
      </c>
      <c r="BL7" s="25">
        <v>224.81</v>
      </c>
      <c r="BM7" s="25">
        <v>210.83</v>
      </c>
      <c r="BN7" s="25">
        <v>204.34</v>
      </c>
      <c r="BO7" s="25">
        <v>204.34</v>
      </c>
      <c r="BP7" s="25">
        <v>122.35</v>
      </c>
      <c r="BQ7" s="25">
        <v>126.41</v>
      </c>
      <c r="BR7" s="25">
        <v>122.87</v>
      </c>
      <c r="BS7" s="25">
        <v>145.27000000000001</v>
      </c>
      <c r="BT7" s="25">
        <v>132.93</v>
      </c>
      <c r="BU7" s="25">
        <v>110.77</v>
      </c>
      <c r="BV7" s="25">
        <v>112.35</v>
      </c>
      <c r="BW7" s="25">
        <v>106.47</v>
      </c>
      <c r="BX7" s="25">
        <v>107.7</v>
      </c>
      <c r="BY7" s="25">
        <v>106.29</v>
      </c>
      <c r="BZ7" s="25">
        <v>106.29</v>
      </c>
      <c r="CA7" s="25">
        <v>45.77</v>
      </c>
      <c r="CB7" s="25">
        <v>44.3</v>
      </c>
      <c r="CC7" s="25">
        <v>45.58</v>
      </c>
      <c r="CD7" s="25">
        <v>46.12</v>
      </c>
      <c r="CE7" s="25">
        <v>50.4</v>
      </c>
      <c r="CF7" s="25">
        <v>73.180000000000007</v>
      </c>
      <c r="CG7" s="25">
        <v>73.05</v>
      </c>
      <c r="CH7" s="25">
        <v>77.53</v>
      </c>
      <c r="CI7" s="25">
        <v>76.25</v>
      </c>
      <c r="CJ7" s="25">
        <v>77.75</v>
      </c>
      <c r="CK7" s="25">
        <v>77.75</v>
      </c>
      <c r="CL7" s="25">
        <v>60.49</v>
      </c>
      <c r="CM7" s="25">
        <v>60.63</v>
      </c>
      <c r="CN7" s="25">
        <v>60.81</v>
      </c>
      <c r="CO7" s="25">
        <v>60.42</v>
      </c>
      <c r="CP7" s="25">
        <v>60.04</v>
      </c>
      <c r="CQ7" s="25">
        <v>62.26</v>
      </c>
      <c r="CR7" s="25">
        <v>62.22</v>
      </c>
      <c r="CS7" s="25">
        <v>61.45</v>
      </c>
      <c r="CT7" s="25">
        <v>61.63</v>
      </c>
      <c r="CU7" s="25">
        <v>61.54</v>
      </c>
      <c r="CV7" s="25">
        <v>61.54</v>
      </c>
      <c r="CW7" s="25">
        <v>100</v>
      </c>
      <c r="CX7" s="25">
        <v>99.98</v>
      </c>
      <c r="CY7" s="25">
        <v>99.96</v>
      </c>
      <c r="CZ7" s="25">
        <v>100</v>
      </c>
      <c r="DA7" s="25">
        <v>99.99</v>
      </c>
      <c r="DB7" s="25">
        <v>100.16</v>
      </c>
      <c r="DC7" s="25">
        <v>100.28</v>
      </c>
      <c r="DD7" s="25">
        <v>100.29</v>
      </c>
      <c r="DE7" s="25">
        <v>100.36</v>
      </c>
      <c r="DF7" s="25">
        <v>100.31</v>
      </c>
      <c r="DG7" s="25">
        <v>100.31</v>
      </c>
      <c r="DH7" s="25">
        <v>66.33</v>
      </c>
      <c r="DI7" s="25">
        <v>65.489999999999995</v>
      </c>
      <c r="DJ7" s="25">
        <v>66.819999999999993</v>
      </c>
      <c r="DK7" s="25">
        <v>67.92</v>
      </c>
      <c r="DL7" s="25">
        <v>60.33</v>
      </c>
      <c r="DM7" s="25">
        <v>57.5</v>
      </c>
      <c r="DN7" s="25">
        <v>58.52</v>
      </c>
      <c r="DO7" s="25">
        <v>59.51</v>
      </c>
      <c r="DP7" s="25">
        <v>60.24</v>
      </c>
      <c r="DQ7" s="25">
        <v>60.8</v>
      </c>
      <c r="DR7" s="25">
        <v>60.8</v>
      </c>
      <c r="DS7" s="25">
        <v>73.790000000000006</v>
      </c>
      <c r="DT7" s="25">
        <v>77.33</v>
      </c>
      <c r="DU7" s="25">
        <v>79.819999999999993</v>
      </c>
      <c r="DV7" s="25">
        <v>81.59</v>
      </c>
      <c r="DW7" s="25">
        <v>81.63</v>
      </c>
      <c r="DX7" s="25">
        <v>30.3</v>
      </c>
      <c r="DY7" s="25">
        <v>31.74</v>
      </c>
      <c r="DZ7" s="25">
        <v>32.380000000000003</v>
      </c>
      <c r="EA7" s="25">
        <v>34.479999999999997</v>
      </c>
      <c r="EB7" s="25">
        <v>38.24</v>
      </c>
      <c r="EC7" s="25">
        <v>38.24</v>
      </c>
      <c r="ED7" s="25">
        <v>0</v>
      </c>
      <c r="EE7" s="25">
        <v>0</v>
      </c>
      <c r="EF7" s="25">
        <v>0</v>
      </c>
      <c r="EG7" s="25">
        <v>0.23</v>
      </c>
      <c r="EH7" s="25">
        <v>2.4300000000000002</v>
      </c>
      <c r="EI7" s="25">
        <v>0.32</v>
      </c>
      <c r="EJ7" s="25">
        <v>0.28000000000000003</v>
      </c>
      <c r="EK7" s="25">
        <v>0.4</v>
      </c>
      <c r="EL7" s="25">
        <v>0.27</v>
      </c>
      <c r="EM7" s="25">
        <v>0.34</v>
      </c>
      <c r="EN7" s="25">
        <v>0.34</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46ECFE0D-C8A5-4771-B4CE-0D9F0C8492EA}"/>
</file>

<file path=customXml/itemProps2.xml><?xml version="1.0" encoding="utf-8"?>
<ds:datastoreItem xmlns:ds="http://schemas.openxmlformats.org/officeDocument/2006/customXml" ds:itemID="{5FAB4C2E-EB8E-4355-8FF8-BE8C43D47F48}"/>
</file>

<file path=customXml/itemProps3.xml><?xml version="1.0" encoding="utf-8"?>
<ds:datastoreItem xmlns:ds="http://schemas.openxmlformats.org/officeDocument/2006/customXml" ds:itemID="{9A804404-E7CE-4C12-9A31-9F3E41E74BED}"/>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2025-12-12T09:21:44Z</dcterms:created>
  <dcterms:modified xsi:type="dcterms:W3CDTF">2026-01-30T08:08:54Z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