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nas01\上下水道局\10総務経営部\20経営企画課\0000_庶務\0002_照会・回答\1_経営企画係\2025年度\【1.20〆】公営企業に係る経営比較分析表（令和６年度決算）の分析について\各係回答\上下水道局回答\"/>
    </mc:Choice>
  </mc:AlternateContent>
  <xr:revisionPtr revIDLastSave="0" documentId="13_ncr:1_{10C7A760-5147-447C-A7DE-C2AC5D6C19B2}" xr6:coauthVersionLast="47" xr6:coauthVersionMax="47" xr10:uidLastSave="{00000000-0000-0000-0000-000000000000}"/>
  <workbookProtection workbookAlgorithmName="SHA-512" workbookHashValue="jTJx1j7Nzv9kLqhQB2PNo/9MnxVaisRTe+mg3v35BXgpDRh+Rq+kZ5PCpH5ktMDoxR9i3pD7ZOkmOxGh4u2fXg==" workbookSaltValue="cew5Krwk16/dx5WJ51Ewf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W10" i="4" s="1"/>
  <c r="P6" i="5"/>
  <c r="O6" i="5"/>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AL10" i="4"/>
  <c r="P10" i="4"/>
  <c r="I10" i="4"/>
  <c r="BB8" i="4"/>
  <c r="AT8" i="4"/>
  <c r="W8" i="4"/>
  <c r="P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<sst xmlns="http://schemas.openxmlformats.org/spreadsheetml/2006/main" count="228" uniqueCount="114">
  <si>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</si>
  <si>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</si>
  <si>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</si>
  <si>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</si>
  <si>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</si>
  <si>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</si>
  <si>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</si>
  <si>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</si>
  <si>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</si>
  <si>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</si>
  <si>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</si>
  <si>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</si>
  <si>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</si>
  <si>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</si>
  <si>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</si>
  <si>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</si>
  <si>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</si>
  <si>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</si>
  <si>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</si>
  <si>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</si>
  <si>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</si>
  <si>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</si>
  <si>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</si>
  <si>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</si>
  <si>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</si>
  <si>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</si>
  <si>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</si>
  <si>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</si>
  <si>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</si>
  <si>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</si>
  <si>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</si>
  <si>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</si>
  <si>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</si>
  <si>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</si>
  <si>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</si>
  <si>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</si>
  <si>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</si>
  <si>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</si>
  <si>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</si>
  <si>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</si>
  <si>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</si>
  <si>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</si>
  <si>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</si>
  <si>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</si>
  <si>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</si>
  <si>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</si>
  <si>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</si>
  <si>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</si>
  <si>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</si>
  <si>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</si>
  <si>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</si>
  <si>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</si>
  <si>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</si>
  <si>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</si>
  <si>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</si>
  <si>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</si>
  <si>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</si>
  <si>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</si>
  <si>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</si>
  <si>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</si>
  <si>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</si>
  <si>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</si>
  <si>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</si>
  <si>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</si>
  <si>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</si>
  <si>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</si>
  <si>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</si>
  <si>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</si>
  <si>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</si>
  <si>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</si>
  <si>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</si>
  <si>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</si>
  <si>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</si>
  <si>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</si>
  <si>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</si>
  <si>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</si>
  <si>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</si>
  <si>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</si>
  <si>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</si>
  <si>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</si>
  <si>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</si>
  <si>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</si>
  <si>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</si>
  <si>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</si>
  <si>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</si>
  <si>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</si>
  <si>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</si>
  <si>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</si>
  <si>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</si>
  <si>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</si>
  <si>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</si>
  <si>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</si>
  <si>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</si>
  <si>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</si>
  <si>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</si>
  <si>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</si>
  <si>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</si>
  <si>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</si>
  <si>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</si>
  <si>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</si>
  <si>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</si>
  <si>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</si>
  <si>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</si>
  <si>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</si>
  <si>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</si>
  <si>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</si>
  <si>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</si>
  <si>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</si>
  <si>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</si>
  <si>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</si>
  <si>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</si>
  <si>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用水供給事業は、北部福岡緊急連絡管と共同整備した施設により、平成23年4月から宗像地区事務組合と新宮町、平成27年度から岡垣町、平成28年度から古賀市、平成29年度から香春町、計5事業者に供給しています。
　経常収支比率や料金回収率は100％を超える水準を維持しています。また、累積欠損金比率、流動比率、企業債残高対給水収益比率も昨年度に引き続き順調に改善されています。
　令和7年度以降は増量や供給地域の拡大による収入増が見込まれ、更なる経営の健全化をめざします。</t>
    <rPh sb="1" eb="3">
      <t>ホンシ</t>
    </rPh>
    <rPh sb="4" eb="10">
      <t>ヨウスイキョウキュウジギョウ</t>
    </rPh>
    <rPh sb="12" eb="21">
      <t>ホクブフクオカキンキュウレンラクカン</t>
    </rPh>
    <rPh sb="22" eb="26">
      <t>キョウドウセイビ</t>
    </rPh>
    <rPh sb="28" eb="30">
      <t>シセツ</t>
    </rPh>
    <rPh sb="34" eb="36">
      <t>ヘイセイ</t>
    </rPh>
    <rPh sb="38" eb="39">
      <t>ネン</t>
    </rPh>
    <rPh sb="40" eb="41">
      <t>ガツ</t>
    </rPh>
    <rPh sb="43" eb="51">
      <t>ムナカタチクジムクミアイ</t>
    </rPh>
    <rPh sb="52" eb="55">
      <t>シングウマチ</t>
    </rPh>
    <rPh sb="56" eb="58">
      <t>ヘイセイ</t>
    </rPh>
    <rPh sb="60" eb="61">
      <t>ネン</t>
    </rPh>
    <rPh sb="61" eb="62">
      <t>ド</t>
    </rPh>
    <rPh sb="64" eb="67">
      <t>オカガキマチ</t>
    </rPh>
    <rPh sb="68" eb="70">
      <t>ヘイセイ</t>
    </rPh>
    <rPh sb="72" eb="74">
      <t>ネンド</t>
    </rPh>
    <rPh sb="76" eb="79">
      <t>コガシ</t>
    </rPh>
    <rPh sb="80" eb="82">
      <t>ヘイセイ</t>
    </rPh>
    <rPh sb="84" eb="86">
      <t>ネンド</t>
    </rPh>
    <rPh sb="88" eb="91">
      <t>カワラマチ</t>
    </rPh>
    <rPh sb="92" eb="93">
      <t>ケイ</t>
    </rPh>
    <rPh sb="94" eb="97">
      <t>ジギョウシャ</t>
    </rPh>
    <rPh sb="98" eb="100">
      <t>キョウキュウ</t>
    </rPh>
    <rPh sb="191" eb="193">
      <t>レイワ</t>
    </rPh>
    <phoneticPr fontId="4"/>
  </si>
  <si>
    <t>　現時点での指標として、類似団体よりも低い指標もありますが、供用開始から年数が浅いこと、また、今後、新たな供給先の確保を目指していくことから、全体的に経営状況は改善されると見込んでいます。
　国の「新水道ビジョン」では、地域の中核となる水道事業者の役割として、近隣の中小規模の水道事業者への支援が挙げられています。また、令和元年10月に施行された改正水道法により、国や県の役割が明確化され、さらに広域連携の推進が期待できる環境が整ってきています。
　今後、水道事業の持続の観点から、本市と周辺自治体の双方にメリットのある方法で、用水供給等の広域連携の検討・協議を進めてまいります。</t>
    <rPh sb="1" eb="4">
      <t>ゲンジテン</t>
    </rPh>
    <rPh sb="6" eb="8">
      <t>シヒョウ</t>
    </rPh>
    <rPh sb="12" eb="16">
      <t>ルイジダンタイ</t>
    </rPh>
    <rPh sb="19" eb="20">
      <t>ヒク</t>
    </rPh>
    <rPh sb="21" eb="23">
      <t>シヒョウ</t>
    </rPh>
    <rPh sb="30" eb="34">
      <t>キョウヨウカイシ</t>
    </rPh>
    <rPh sb="36" eb="38">
      <t>ネンスウ</t>
    </rPh>
    <rPh sb="39" eb="40">
      <t>アサ</t>
    </rPh>
    <rPh sb="47" eb="49">
      <t>コンゴ</t>
    </rPh>
    <rPh sb="50" eb="51">
      <t>アラ</t>
    </rPh>
    <rPh sb="53" eb="56">
      <t>キョウキュウサキ</t>
    </rPh>
    <rPh sb="57" eb="59">
      <t>カクホ</t>
    </rPh>
    <rPh sb="60" eb="62">
      <t>メザ</t>
    </rPh>
    <rPh sb="71" eb="74">
      <t>ゼンタイテキ</t>
    </rPh>
    <rPh sb="75" eb="79">
      <t>ケイエイジョウキョウ</t>
    </rPh>
    <rPh sb="80" eb="82">
      <t>カイゼン</t>
    </rPh>
    <rPh sb="86" eb="88">
      <t>ミコ</t>
    </rPh>
    <rPh sb="96" eb="97">
      <t>クニ</t>
    </rPh>
    <rPh sb="225" eb="227">
      <t>コンゴ</t>
    </rPh>
    <rPh sb="228" eb="232">
      <t>スイドウジギョウ</t>
    </rPh>
    <rPh sb="233" eb="235">
      <t>ジゾク</t>
    </rPh>
    <rPh sb="236" eb="238">
      <t>カンテン</t>
    </rPh>
    <rPh sb="241" eb="243">
      <t>ホンシ</t>
    </rPh>
    <rPh sb="244" eb="246">
      <t>シュウヘン</t>
    </rPh>
    <rPh sb="246" eb="249">
      <t>ジチタイ</t>
    </rPh>
    <rPh sb="250" eb="252">
      <t>ソウホウ</t>
    </rPh>
    <rPh sb="260" eb="262">
      <t>ホウホウ</t>
    </rPh>
    <rPh sb="264" eb="269">
      <t>ヨウスイキョウキュウトウ</t>
    </rPh>
    <rPh sb="270" eb="274">
      <t>コウイキレンケイ</t>
    </rPh>
    <rPh sb="275" eb="277">
      <t>ケントウ</t>
    </rPh>
    <rPh sb="278" eb="280">
      <t>キョウギ</t>
    </rPh>
    <rPh sb="281" eb="282">
      <t>スス</t>
    </rPh>
    <phoneticPr fontId="4"/>
  </si>
  <si>
    <t>用水供給事業は、平成23年4月より供給開始したことから、資産が比較的新しく、現時点で、老朽化等の問題は生じていません。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</si>
</sst>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85-49E6-A71D-30D04849A8B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DE85-49E6-A71D-30D04849A8B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79.819999999999993</c:v>
                </c:pt>
                <c:pt idx="1">
                  <c:v>79.48</c:v>
                </c:pt>
                <c:pt idx="2">
                  <c:v>84.26</c:v>
                </c:pt>
                <c:pt idx="3">
                  <c:v>84.4</c:v>
                </c:pt>
                <c:pt idx="4">
                  <c:v>83.05</c:v>
                </c:pt>
              </c:numCache>
            </c:numRef>
          </c:val>
          <c:extLst>
            <c:ext xmlns:c16="http://schemas.microsoft.com/office/drawing/2014/chart" uri="{C3380CC4-5D6E-409C-BE32-E72D297353CC}">
              <c16:uniqueId val="{00000000-36AD-4549-8F56-5FEE5A11F08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36AD-4549-8F56-5FEE5A11F08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99.96</c:v>
                </c:pt>
                <c:pt idx="1">
                  <c:v>100</c:v>
                </c:pt>
                <c:pt idx="2">
                  <c:v>100</c:v>
                </c:pt>
                <c:pt idx="3">
                  <c:v>100</c:v>
                </c:pt>
                <c:pt idx="4">
                  <c:v>99.88</c:v>
                </c:pt>
              </c:numCache>
            </c:numRef>
          </c:val>
          <c:extLst>
            <c:ext xmlns:c16="http://schemas.microsoft.com/office/drawing/2014/chart" uri="{C3380CC4-5D6E-409C-BE32-E72D297353CC}">
              <c16:uniqueId val="{00000000-35ED-4558-8A0A-9769E0ABF4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35ED-4558-8A0A-9769E0ABF4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103.68</c:v>
                </c:pt>
                <c:pt idx="1">
                  <c:v>111.42</c:v>
                </c:pt>
                <c:pt idx="2">
                  <c:v>109.75</c:v>
                </c:pt>
                <c:pt idx="3">
                  <c:v>104.16</c:v>
                </c:pt>
                <c:pt idx="4">
                  <c:v>103.7</c:v>
                </c:pt>
              </c:numCache>
            </c:numRef>
          </c:val>
          <c:extLst>
            <c:ext xmlns:c16="http://schemas.microsoft.com/office/drawing/2014/chart" uri="{C3380CC4-5D6E-409C-BE32-E72D297353CC}">
              <c16:uniqueId val="{00000000-2EB8-4448-8535-D5413E45D76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2EB8-4448-8535-D5413E45D76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27.91</c:v>
                </c:pt>
                <c:pt idx="1">
                  <c:v>30.64</c:v>
                </c:pt>
                <c:pt idx="2">
                  <c:v>33.29</c:v>
                </c:pt>
                <c:pt idx="3">
                  <c:v>35.729999999999997</c:v>
                </c:pt>
                <c:pt idx="4">
                  <c:v>37.979999999999997</c:v>
                </c:pt>
              </c:numCache>
            </c:numRef>
          </c:val>
          <c:extLst>
            <c:ext xmlns:c16="http://schemas.microsoft.com/office/drawing/2014/chart" uri="{C3380CC4-5D6E-409C-BE32-E72D297353CC}">
              <c16:uniqueId val="{00000000-8071-4345-9034-200085754AF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8071-4345-9034-200085754AF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47-4AB3-90BE-88494B04BD0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E247-4AB3-90BE-88494B04BD0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206.11</c:v>
                </c:pt>
                <c:pt idx="1">
                  <c:v>176.69</c:v>
                </c:pt>
                <c:pt idx="2">
                  <c:v>156.59</c:v>
                </c:pt>
                <c:pt idx="3">
                  <c:v>149.91</c:v>
                </c:pt>
                <c:pt idx="4">
                  <c:v>149.56</c:v>
                </c:pt>
              </c:numCache>
            </c:numRef>
          </c:val>
          <c:extLst>
            <c:ext xmlns:c16="http://schemas.microsoft.com/office/drawing/2014/chart" uri="{C3380CC4-5D6E-409C-BE32-E72D297353CC}">
              <c16:uniqueId val="{00000000-DF87-498D-BC9A-40B7BFFD1C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DF87-498D-BC9A-40B7BFFD1C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-8.8000000000000007</c:v>
                </c:pt>
                <c:pt idx="1">
                  <c:v>43.86</c:v>
                </c:pt>
                <c:pt idx="2">
                  <c:v>72.400000000000006</c:v>
                </c:pt>
                <c:pt idx="3">
                  <c:v>97.05</c:v>
                </c:pt>
                <c:pt idx="4">
                  <c:v>104.02</c:v>
                </c:pt>
              </c:numCache>
            </c:numRef>
          </c:val>
          <c:extLst>
            <c:ext xmlns:c16="http://schemas.microsoft.com/office/drawing/2014/chart" uri="{C3380CC4-5D6E-409C-BE32-E72D297353CC}">
              <c16:uniqueId val="{00000000-7042-4F38-87C6-F1F32CB302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7042-4F38-87C6-F1F32CB302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615.29999999999995</c:v>
                </c:pt>
                <c:pt idx="1">
                  <c:v>535.25</c:v>
                </c:pt>
                <c:pt idx="2">
                  <c:v>478.98</c:v>
                </c:pt>
                <c:pt idx="3">
                  <c:v>448.04</c:v>
                </c:pt>
                <c:pt idx="4">
                  <c:v>441.23</c:v>
                </c:pt>
              </c:numCache>
            </c:numRef>
          </c:val>
          <c:extLst>
            <c:ext xmlns:c16="http://schemas.microsoft.com/office/drawing/2014/chart" uri="{C3380CC4-5D6E-409C-BE32-E72D297353CC}">
              <c16:uniqueId val="{00000000-0F28-4AE6-8A26-0781A6F962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0F28-4AE6-8A26-0781A6F962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102.25</c:v>
                </c:pt>
                <c:pt idx="1">
                  <c:v>112.88</c:v>
                </c:pt>
                <c:pt idx="2">
                  <c:v>110.13</c:v>
                </c:pt>
                <c:pt idx="3">
                  <c:v>104.43</c:v>
                </c:pt>
                <c:pt idx="4">
                  <c:v>103.91</c:v>
                </c:pt>
              </c:numCache>
            </c:numRef>
          </c:val>
          <c:extLst>
            <c:ext xmlns:c16="http://schemas.microsoft.com/office/drawing/2014/chart" uri="{C3380CC4-5D6E-409C-BE32-E72D297353CC}">
              <c16:uniqueId val="{00000000-4D5E-4EFB-9ED3-A7517ABDCDA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4D5E-4EFB-9ED3-A7517ABDCDA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87.53</c:v>
                </c:pt>
                <c:pt idx="1">
                  <c:v>87.06</c:v>
                </c:pt>
                <c:pt idx="2">
                  <c:v>89.16</c:v>
                </c:pt>
                <c:pt idx="3">
                  <c:v>94.93</c:v>
                </c:pt>
                <c:pt idx="4">
                  <c:v>94.98</c:v>
                </c:pt>
              </c:numCache>
            </c:numRef>
          </c:val>
          <c:extLst>
            <c:ext xmlns:c16="http://schemas.microsoft.com/office/drawing/2014/chart" uri="{C3380CC4-5D6E-409C-BE32-E72D297353CC}">
              <c16:uniqueId val="{00000000-2B10-4428-ACD8-A755FB79A2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2B10-4428-ACD8-A755FB79A2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7" zoomScale="71" zoomScaleNormal="71" workbookViewId="0">
      <selection activeCell="CQ64" sqref="CQ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福岡県　北九州市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自治体職員</v>
      </c>
      <c r="AE8" s="74"/>
      <c r="AF8" s="74"/>
      <c r="AG8" s="74"/>
      <c r="AH8" s="74"/>
      <c r="AI8" s="74"/>
      <c r="AJ8" s="74"/>
      <c r="AK8" s="2"/>
      <c r="AL8" s="65">
        <f>データ!$R$6</f>
        <v>913577</v>
      </c>
      <c r="AM8" s="65"/>
      <c r="AN8" s="65"/>
      <c r="AO8" s="65"/>
      <c r="AP8" s="65"/>
      <c r="AQ8" s="65"/>
      <c r="AR8" s="65"/>
      <c r="AS8" s="65"/>
      <c r="AT8" s="36">
        <f>データ!$S$6</f>
        <v>492.5</v>
      </c>
      <c r="AU8" s="37"/>
      <c r="AV8" s="37"/>
      <c r="AW8" s="37"/>
      <c r="AX8" s="37"/>
      <c r="AY8" s="37"/>
      <c r="AZ8" s="37"/>
      <c r="BA8" s="37"/>
      <c r="BB8" s="54">
        <f>データ!$T$6</f>
        <v>1854.98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54.53</v>
      </c>
      <c r="J10" s="37"/>
      <c r="K10" s="37"/>
      <c r="L10" s="37"/>
      <c r="M10" s="37"/>
      <c r="N10" s="37"/>
      <c r="O10" s="64"/>
      <c r="P10" s="54">
        <f>データ!$P$6</f>
        <v>89.3</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261496</v>
      </c>
      <c r="AM10" s="65"/>
      <c r="AN10" s="65"/>
      <c r="AO10" s="65"/>
      <c r="AP10" s="65"/>
      <c r="AQ10" s="65"/>
      <c r="AR10" s="65"/>
      <c r="AS10" s="65"/>
      <c r="AT10" s="36">
        <f>データ!$V$6</f>
        <v>139.91999999999999</v>
      </c>
      <c r="AU10" s="37"/>
      <c r="AV10" s="37"/>
      <c r="AW10" s="37"/>
      <c r="AX10" s="37"/>
      <c r="AY10" s="37"/>
      <c r="AZ10" s="37"/>
      <c r="BA10" s="37"/>
      <c r="BB10" s="54">
        <f>データ!$W$6</f>
        <v>1868.9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wryM2IoJOZ9NsEsfjkMxsMaxCSLVfTaCBcAYKI/2twqO5CKZ/1+/v6MVEs9XqTFrFyVsctwJ5aybrjQ7VH0UIg==" saltValue="EUvOljwKAtom+pxi7cgal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401005</v>
      </c>
      <c r="D6" s="20">
        <f t="shared" si="3"/>
        <v>46</v>
      </c>
      <c r="E6" s="20">
        <f t="shared" si="3"/>
        <v>1</v>
      </c>
      <c r="F6" s="20">
        <f t="shared" si="3"/>
        <v>0</v>
      </c>
      <c r="G6" s="20">
        <f t="shared" si="3"/>
        <v>2</v>
      </c>
      <c r="H6" s="20" t="str">
        <f t="shared" si="3"/>
        <v>福岡県　北九州市</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54.53</v>
      </c>
      <c r="P6" s="21">
        <f t="shared" si="3"/>
        <v>89.3</v>
      </c>
      <c r="Q6" s="21">
        <f t="shared" si="3"/>
        <v>0</v>
      </c>
      <c r="R6" s="21">
        <f t="shared" si="3"/>
        <v>913577</v>
      </c>
      <c r="S6" s="21">
        <f t="shared" si="3"/>
        <v>492.5</v>
      </c>
      <c r="T6" s="21">
        <f t="shared" si="3"/>
        <v>1854.98</v>
      </c>
      <c r="U6" s="21">
        <f t="shared" si="3"/>
        <v>261496</v>
      </c>
      <c r="V6" s="21">
        <f t="shared" si="3"/>
        <v>139.91999999999999</v>
      </c>
      <c r="W6" s="21">
        <f t="shared" si="3"/>
        <v>1868.9</v>
      </c>
      <c r="X6" s="22">
        <f>IF(X7="",NA(),X7)</f>
        <v>103.68</v>
      </c>
      <c r="Y6" s="22">
        <f t="shared" ref="Y6:AG6" si="4">IF(Y7="",NA(),Y7)</f>
        <v>111.42</v>
      </c>
      <c r="Z6" s="22">
        <f t="shared" si="4"/>
        <v>109.75</v>
      </c>
      <c r="AA6" s="22">
        <f t="shared" si="4"/>
        <v>104.16</v>
      </c>
      <c r="AB6" s="22">
        <f t="shared" si="4"/>
        <v>103.7</v>
      </c>
      <c r="AC6" s="22">
        <f t="shared" si="4"/>
        <v>111.13</v>
      </c>
      <c r="AD6" s="22">
        <f t="shared" si="4"/>
        <v>112.49</v>
      </c>
      <c r="AE6" s="22">
        <f t="shared" si="4"/>
        <v>107.33</v>
      </c>
      <c r="AF6" s="22">
        <f t="shared" si="4"/>
        <v>108.93</v>
      </c>
      <c r="AG6" s="22">
        <f t="shared" si="4"/>
        <v>107.62</v>
      </c>
      <c r="AH6" s="21" t="str">
        <f>IF(AH7="","",IF(AH7="-","【-】","【"&amp;SUBSTITUTE(TEXT(AH7,"#,##0.00"),"-","△")&amp;"】"))</f>
        <v>【107.62】</v>
      </c>
      <c r="AI6" s="22">
        <f>IF(AI7="",NA(),AI7)</f>
        <v>206.11</v>
      </c>
      <c r="AJ6" s="22">
        <f t="shared" ref="AJ6:AR6" si="5">IF(AJ7="",NA(),AJ7)</f>
        <v>176.69</v>
      </c>
      <c r="AK6" s="22">
        <f t="shared" si="5"/>
        <v>156.59</v>
      </c>
      <c r="AL6" s="22">
        <f t="shared" si="5"/>
        <v>149.91</v>
      </c>
      <c r="AM6" s="22">
        <f t="shared" si="5"/>
        <v>149.56</v>
      </c>
      <c r="AN6" s="22">
        <f t="shared" si="5"/>
        <v>12.29</v>
      </c>
      <c r="AO6" s="22">
        <f t="shared" si="5"/>
        <v>8.77</v>
      </c>
      <c r="AP6" s="22">
        <f t="shared" si="5"/>
        <v>8.81</v>
      </c>
      <c r="AQ6" s="22">
        <f t="shared" si="5"/>
        <v>8.48</v>
      </c>
      <c r="AR6" s="22">
        <f t="shared" si="5"/>
        <v>11</v>
      </c>
      <c r="AS6" s="21" t="str">
        <f>IF(AS7="","",IF(AS7="-","【-】","【"&amp;SUBSTITUTE(TEXT(AS7,"#,##0.00"),"-","△")&amp;"】"))</f>
        <v>【11.00】</v>
      </c>
      <c r="AT6" s="22">
        <f>IF(AT7="",NA(),AT7)</f>
        <v>-8.8000000000000007</v>
      </c>
      <c r="AU6" s="22">
        <f t="shared" ref="AU6:BC6" si="6">IF(AU7="",NA(),AU7)</f>
        <v>43.86</v>
      </c>
      <c r="AV6" s="22">
        <f t="shared" si="6"/>
        <v>72.400000000000006</v>
      </c>
      <c r="AW6" s="22">
        <f t="shared" si="6"/>
        <v>97.05</v>
      </c>
      <c r="AX6" s="22">
        <f t="shared" si="6"/>
        <v>104.02</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615.29999999999995</v>
      </c>
      <c r="BF6" s="22">
        <f t="shared" ref="BF6:BN6" si="7">IF(BF7="",NA(),BF7)</f>
        <v>535.25</v>
      </c>
      <c r="BG6" s="22">
        <f t="shared" si="7"/>
        <v>478.98</v>
      </c>
      <c r="BH6" s="22">
        <f t="shared" si="7"/>
        <v>448.04</v>
      </c>
      <c r="BI6" s="22">
        <f t="shared" si="7"/>
        <v>441.23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102.25</v>
      </c>
      <c r="BQ6" s="22">
        <f t="shared" ref="BQ6:BY6" si="8">IF(BQ7="",NA(),BQ7)</f>
        <v>112.88</v>
      </c>
      <c r="BR6" s="22">
        <f t="shared" si="8"/>
        <v>110.13</v>
      </c>
      <c r="BS6" s="22">
        <f t="shared" si="8"/>
        <v>104.43</v>
      </c>
      <c r="BT6" s="22">
        <f t="shared" si="8"/>
        <v>103.91</v>
      </c>
      <c r="BU6" s="22">
        <f t="shared" si="8"/>
        <v>110.77</v>
      </c>
      <c r="BV6" s="22">
        <f t="shared" si="8"/>
        <v>112.35</v>
      </c>
      <c r="BW6" s="22">
        <f t="shared" si="8"/>
        <v>106.47</v>
      </c>
      <c r="BX6" s="22">
        <f t="shared" si="8"/>
        <v>107.7</v>
      </c>
      <c r="BY6" s="22">
        <f t="shared" si="8"/>
        <v>106.29</v>
      </c>
      <c r="BZ6" s="21" t="str">
        <f>IF(BZ7="","",IF(BZ7="-","【-】","【"&amp;SUBSTITUTE(TEXT(BZ7,"#,##0.00"),"-","△")&amp;"】"))</f>
        <v>【106.29】</v>
      </c>
      <c r="CA6" s="22">
        <f>IF(CA7="",NA(),CA7)</f>
        <v>87.53</v>
      </c>
      <c r="CB6" s="22">
        <f t="shared" ref="CB6:CJ6" si="9">IF(CB7="",NA(),CB7)</f>
        <v>87.06</v>
      </c>
      <c r="CC6" s="22">
        <f t="shared" si="9"/>
        <v>89.16</v>
      </c>
      <c r="CD6" s="22">
        <f t="shared" si="9"/>
        <v>94.93</v>
      </c>
      <c r="CE6" s="22">
        <f t="shared" si="9"/>
        <v>94.98</v>
      </c>
      <c r="CF6" s="22">
        <f t="shared" si="9"/>
        <v>73.180000000000007</v>
      </c>
      <c r="CG6" s="22">
        <f t="shared" si="9"/>
        <v>73.05</v>
      </c>
      <c r="CH6" s="22">
        <f t="shared" si="9"/>
        <v>77.53</v>
      </c>
      <c r="CI6" s="22">
        <f t="shared" si="9"/>
        <v>76.25</v>
      </c>
      <c r="CJ6" s="22">
        <f t="shared" si="9"/>
        <v>77.75</v>
      </c>
      <c r="CK6" s="21" t="str">
        <f>IF(CK7="","",IF(CK7="-","【-】","【"&amp;SUBSTITUTE(TEXT(CK7,"#,##0.00"),"-","△")&amp;"】"))</f>
        <v>【77.75】</v>
      </c>
      <c r="CL6" s="22">
        <f>IF(CL7="",NA(),CL7)</f>
        <v>79.819999999999993</v>
      </c>
      <c r="CM6" s="22">
        <f t="shared" ref="CM6:CU6" si="10">IF(CM7="",NA(),CM7)</f>
        <v>79.48</v>
      </c>
      <c r="CN6" s="22">
        <f t="shared" si="10"/>
        <v>84.26</v>
      </c>
      <c r="CO6" s="22">
        <f t="shared" si="10"/>
        <v>84.4</v>
      </c>
      <c r="CP6" s="22">
        <f t="shared" si="10"/>
        <v>83.05</v>
      </c>
      <c r="CQ6" s="22">
        <f t="shared" si="10"/>
        <v>62.26</v>
      </c>
      <c r="CR6" s="22">
        <f t="shared" si="10"/>
        <v>62.22</v>
      </c>
      <c r="CS6" s="22">
        <f t="shared" si="10"/>
        <v>61.45</v>
      </c>
      <c r="CT6" s="22">
        <f t="shared" si="10"/>
        <v>61.63</v>
      </c>
      <c r="CU6" s="22">
        <f t="shared" si="10"/>
        <v>61.54</v>
      </c>
      <c r="CV6" s="21" t="str">
        <f>IF(CV7="","",IF(CV7="-","【-】","【"&amp;SUBSTITUTE(TEXT(CV7,"#,##0.00"),"-","△")&amp;"】"))</f>
        <v>【61.54】</v>
      </c>
      <c r="CW6" s="22">
        <f>IF(CW7="",NA(),CW7)</f>
        <v>99.96</v>
      </c>
      <c r="CX6" s="22">
        <f t="shared" ref="CX6:DF6" si="11">IF(CX7="",NA(),CX7)</f>
        <v>100</v>
      </c>
      <c r="CY6" s="22">
        <f t="shared" si="11"/>
        <v>100</v>
      </c>
      <c r="CZ6" s="22">
        <f t="shared" si="11"/>
        <v>100</v>
      </c>
      <c r="DA6" s="22">
        <f t="shared" si="11"/>
        <v>99.88</v>
      </c>
      <c r="DB6" s="22">
        <f t="shared" si="11"/>
        <v>100.16</v>
      </c>
      <c r="DC6" s="22">
        <f t="shared" si="11"/>
        <v>100.28</v>
      </c>
      <c r="DD6" s="22">
        <f t="shared" si="11"/>
        <v>100.29</v>
      </c>
      <c r="DE6" s="22">
        <f t="shared" si="11"/>
        <v>100.36</v>
      </c>
      <c r="DF6" s="22">
        <f t="shared" si="11"/>
        <v>100.31</v>
      </c>
      <c r="DG6" s="21" t="str">
        <f>IF(DG7="","",IF(DG7="-","【-】","【"&amp;SUBSTITUTE(TEXT(DG7,"#,##0.00"),"-","△")&amp;"】"))</f>
        <v>【100.31】</v>
      </c>
      <c r="DH6" s="22">
        <f>IF(DH7="",NA(),DH7)</f>
        <v>27.91</v>
      </c>
      <c r="DI6" s="22">
        <f t="shared" ref="DI6:DQ6" si="12">IF(DI7="",NA(),DI7)</f>
        <v>30.64</v>
      </c>
      <c r="DJ6" s="22">
        <f t="shared" si="12"/>
        <v>33.29</v>
      </c>
      <c r="DK6" s="22">
        <f t="shared" si="12"/>
        <v>35.729999999999997</v>
      </c>
      <c r="DL6" s="22">
        <f t="shared" si="12"/>
        <v>37.979999999999997</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401005</v>
      </c>
      <c r="D7" s="24">
        <v>46</v>
      </c>
      <c r="E7" s="24">
        <v>1</v>
      </c>
      <c r="F7" s="24">
        <v>0</v>
      </c>
      <c r="G7" s="24">
        <v>2</v>
      </c>
      <c r="H7" s="24" t="s">
        <v>93</v>
      </c>
      <c r="I7" s="24" t="s">
        <v>94</v>
      </c>
      <c r="J7" s="24" t="s">
        <v>95</v>
      </c>
      <c r="K7" s="24" t="s">
        <v>96</v>
      </c>
      <c r="L7" s="24" t="s">
        <v>97</v>
      </c>
      <c r="M7" s="24" t="s">
        <v>98</v>
      </c>
      <c r="N7" s="25" t="s">
        <v>99</v>
      </c>
      <c r="O7" s="25">
        <v>54.53</v>
      </c>
      <c r="P7" s="25">
        <v>89.3</v>
      </c>
      <c r="Q7" s="25">
        <v>0</v>
      </c>
      <c r="R7" s="25">
        <v>913577</v>
      </c>
      <c r="S7" s="25">
        <v>492.5</v>
      </c>
      <c r="T7" s="25">
        <v>1854.98</v>
      </c>
      <c r="U7" s="25">
        <v>261496</v>
      </c>
      <c r="V7" s="25">
        <v>139.91999999999999</v>
      </c>
      <c r="W7" s="25">
        <v>1868.9</v>
      </c>
      <c r="X7" s="25">
        <v>103.68</v>
      </c>
      <c r="Y7" s="25">
        <v>111.42</v>
      </c>
      <c r="Z7" s="25">
        <v>109.75</v>
      </c>
      <c r="AA7" s="25">
        <v>104.16</v>
      </c>
      <c r="AB7" s="25">
        <v>103.7</v>
      </c>
      <c r="AC7" s="25">
        <v>111.13</v>
      </c>
      <c r="AD7" s="25">
        <v>112.49</v>
      </c>
      <c r="AE7" s="25">
        <v>107.33</v>
      </c>
      <c r="AF7" s="25">
        <v>108.93</v>
      </c>
      <c r="AG7" s="25">
        <v>107.62</v>
      </c>
      <c r="AH7" s="25">
        <v>107.62</v>
      </c>
      <c r="AI7" s="25">
        <v>206.11</v>
      </c>
      <c r="AJ7" s="25">
        <v>176.69</v>
      </c>
      <c r="AK7" s="25">
        <v>156.59</v>
      </c>
      <c r="AL7" s="25">
        <v>149.91</v>
      </c>
      <c r="AM7" s="25">
        <v>149.56</v>
      </c>
      <c r="AN7" s="25">
        <v>12.29</v>
      </c>
      <c r="AO7" s="25">
        <v>8.77</v>
      </c>
      <c r="AP7" s="25">
        <v>8.81</v>
      </c>
      <c r="AQ7" s="25">
        <v>8.48</v>
      </c>
      <c r="AR7" s="25">
        <v>11</v>
      </c>
      <c r="AS7" s="25">
        <v>11</v>
      </c>
      <c r="AT7" s="25">
        <v>-8.8000000000000007</v>
      </c>
      <c r="AU7" s="25">
        <v>43.86</v>
      </c>
      <c r="AV7" s="25">
        <v>72.400000000000006</v>
      </c>
      <c r="AW7" s="25">
        <v>97.05</v>
      </c>
      <c r="AX7" s="25">
        <v>104.02</v>
      </c>
      <c r="AY7" s="25">
        <v>284.45</v>
      </c>
      <c r="AZ7" s="25">
        <v>309.23</v>
      </c>
      <c r="BA7" s="25">
        <v>313.43</v>
      </c>
      <c r="BB7" s="25">
        <v>303.10000000000002</v>
      </c>
      <c r="BC7" s="25">
        <v>318.89999999999998</v>
      </c>
      <c r="BD7" s="25">
        <v>318.89999999999998</v>
      </c>
      <c r="BE7" s="25">
        <v>615.29999999999995</v>
      </c>
      <c r="BF7" s="25">
        <v>535.25</v>
      </c>
      <c r="BG7" s="25">
        <v>478.98</v>
      </c>
      <c r="BH7" s="25">
        <v>448.04</v>
      </c>
      <c r="BI7" s="25">
        <v>441.23</v>
      </c>
      <c r="BJ7" s="25">
        <v>260.95999999999998</v>
      </c>
      <c r="BK7" s="25">
        <v>240.07</v>
      </c>
      <c r="BL7" s="25">
        <v>224.81</v>
      </c>
      <c r="BM7" s="25">
        <v>210.83</v>
      </c>
      <c r="BN7" s="25">
        <v>204.34</v>
      </c>
      <c r="BO7" s="25">
        <v>204.34</v>
      </c>
      <c r="BP7" s="25">
        <v>102.25</v>
      </c>
      <c r="BQ7" s="25">
        <v>112.88</v>
      </c>
      <c r="BR7" s="25">
        <v>110.13</v>
      </c>
      <c r="BS7" s="25">
        <v>104.43</v>
      </c>
      <c r="BT7" s="25">
        <v>103.91</v>
      </c>
      <c r="BU7" s="25">
        <v>110.77</v>
      </c>
      <c r="BV7" s="25">
        <v>112.35</v>
      </c>
      <c r="BW7" s="25">
        <v>106.47</v>
      </c>
      <c r="BX7" s="25">
        <v>107.7</v>
      </c>
      <c r="BY7" s="25">
        <v>106.29</v>
      </c>
      <c r="BZ7" s="25">
        <v>106.29</v>
      </c>
      <c r="CA7" s="25">
        <v>87.53</v>
      </c>
      <c r="CB7" s="25">
        <v>87.06</v>
      </c>
      <c r="CC7" s="25">
        <v>89.16</v>
      </c>
      <c r="CD7" s="25">
        <v>94.93</v>
      </c>
      <c r="CE7" s="25">
        <v>94.98</v>
      </c>
      <c r="CF7" s="25">
        <v>73.180000000000007</v>
      </c>
      <c r="CG7" s="25">
        <v>73.05</v>
      </c>
      <c r="CH7" s="25">
        <v>77.53</v>
      </c>
      <c r="CI7" s="25">
        <v>76.25</v>
      </c>
      <c r="CJ7" s="25">
        <v>77.75</v>
      </c>
      <c r="CK7" s="25">
        <v>77.75</v>
      </c>
      <c r="CL7" s="25">
        <v>79.819999999999993</v>
      </c>
      <c r="CM7" s="25">
        <v>79.48</v>
      </c>
      <c r="CN7" s="25">
        <v>84.26</v>
      </c>
      <c r="CO7" s="25">
        <v>84.4</v>
      </c>
      <c r="CP7" s="25">
        <v>83.05</v>
      </c>
      <c r="CQ7" s="25">
        <v>62.26</v>
      </c>
      <c r="CR7" s="25">
        <v>62.22</v>
      </c>
      <c r="CS7" s="25">
        <v>61.45</v>
      </c>
      <c r="CT7" s="25">
        <v>61.63</v>
      </c>
      <c r="CU7" s="25">
        <v>61.54</v>
      </c>
      <c r="CV7" s="25">
        <v>61.54</v>
      </c>
      <c r="CW7" s="25">
        <v>99.96</v>
      </c>
      <c r="CX7" s="25">
        <v>100</v>
      </c>
      <c r="CY7" s="25">
        <v>100</v>
      </c>
      <c r="CZ7" s="25">
        <v>100</v>
      </c>
      <c r="DA7" s="25">
        <v>99.88</v>
      </c>
      <c r="DB7" s="25">
        <v>100.16</v>
      </c>
      <c r="DC7" s="25">
        <v>100.28</v>
      </c>
      <c r="DD7" s="25">
        <v>100.29</v>
      </c>
      <c r="DE7" s="25">
        <v>100.36</v>
      </c>
      <c r="DF7" s="25">
        <v>100.31</v>
      </c>
      <c r="DG7" s="25">
        <v>100.31</v>
      </c>
      <c r="DH7" s="25">
        <v>27.91</v>
      </c>
      <c r="DI7" s="25">
        <v>30.64</v>
      </c>
      <c r="DJ7" s="25">
        <v>33.29</v>
      </c>
      <c r="DK7" s="25">
        <v>35.729999999999997</v>
      </c>
      <c r="DL7" s="25">
        <v>37.979999999999997</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8C1AA3D-4F1D-4978-B580-3B022C8C3F82}"/>
</file>

<file path=customXml/itemProps2.xml><?xml version="1.0" encoding="utf-8"?>
<ds:datastoreItem xmlns:ds="http://schemas.openxmlformats.org/officeDocument/2006/customXml" ds:itemID="{29A7255B-A41D-48A3-B010-B4D16C21DE55}"/>
</file>

<file path=customXml/itemProps3.xml><?xml version="1.0" encoding="utf-8"?>
<ds:datastoreItem xmlns:ds="http://schemas.openxmlformats.org/officeDocument/2006/customXml" ds:itemID="{DE71CEA9-C913-4EA3-9202-716EBC1E943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2025-12-12T09:23:01Z</dcterms:created>
  <dcterms:modified xsi:type="dcterms:W3CDTF">2026-01-22T07:06:58Z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