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207.167\suisan-nas\02 漁政係_300GB\⑦管理\★漁業集落排水事業\■公営企業に係る「経営比較分析表」の分析等について\R7年度\水産課回答\"/>
    </mc:Choice>
  </mc:AlternateContent>
  <xr:revisionPtr revIDLastSave="0" documentId="13_ncr:1_{8483DBAC-692E-429A-BAC1-A4060783992B}" xr6:coauthVersionLast="47" xr6:coauthVersionMax="47" xr10:uidLastSave="{00000000-0000-0000-0000-000000000000}"/>
  <workbookProtection workbookAlgorithmName="SHA-512" workbookHashValue="5J4rNL4bUsrkSIUW7WBUyIE1I8c1VgeddawIdEEJzv2FbjxU7HjI9x/NoSld1TgrGMjkExlngZnyf2jQDJJQXg==" workbookSaltValue="v4S9JScoyc/V/Yja+affFA==" workbookSpinCount="100000" lockStructure="1"/>
  <bookViews>
    <workbookView xWindow="-28920" yWindow="-468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BB10" i="4"/>
  <c r="AT10" i="4"/>
  <c r="P10" i="4"/>
  <c r="B6"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<sst xmlns="http://schemas.openxmlformats.org/spreadsheetml/2006/main" count="236" uniqueCount="121">
  <si>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</si>
  <si>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</si>
  <si>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</si>
  <si>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</si>
  <si>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</si>
  <si>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</si>
  <si>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</si>
  <si>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</si>
  <si>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</si>
  <si>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</si>
  <si>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</si>
  <si>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</si>
  <si>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</si>
  <si>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</si>
  <si>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</si>
  <si>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</si>
  <si>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</si>
  <si>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</si>
  <si>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</si>
  <si>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</si>
  <si>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</si>
  <si>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</si>
  <si>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</si>
  <si>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</si>
  <si>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</si>
  <si>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</si>
  <si>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</si>
  <si>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</si>
  <si>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</si>
  <si>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</si>
  <si>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</si>
  <si>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</si>
  <si>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</si>
  <si>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</si>
  <si>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</si>
  <si>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</si>
  <si>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</si>
  <si>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</si>
  <si>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</si>
  <si>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</si>
  <si>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</si>
  <si>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</si>
  <si>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</si>
  <si>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</si>
  <si>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</si>
  <si>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</si>
  <si>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</si>
  <si>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</si>
  <si>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</si>
  <si>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</si>
  <si>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</si>
  <si>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</si>
  <si>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</si>
  <si>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</si>
  <si>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</si>
  <si>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</si>
  <si>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</si>
  <si>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</si>
  <si>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</si>
  <si>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</si>
  <si>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</si>
  <si>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</si>
  <si>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</si>
  <si>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</si>
  <si>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</si>
  <si>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</si>
  <si>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</si>
  <si>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</si>
  <si>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</si>
  <si>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</si>
  <si>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</si>
  <si>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</si>
  <si>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</si>
  <si>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</si>
  <si>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</si>
  <si>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</si>
  <si>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</si>
  <si>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</si>
  <si>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</si>
  <si>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</si>
  <si>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</si>
  <si>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</si>
  <si>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</si>
  <si>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</si>
  <si>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</si>
  <si>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</si>
  <si>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</si>
  <si>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</si>
  <si>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</si>
  <si>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</si>
  <si>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</si>
  <si>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</si>
  <si>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</si>
  <si>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</si>
  <si>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</si>
  <si>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</si>
  <si>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</si>
  <si>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</si>
  <si>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</si>
  <si>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</si>
  <si>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</si>
  <si>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</si>
  <si>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</si>
  <si>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</si>
  <si>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</si>
  <si>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</si>
  <si>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</si>
  <si>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</si>
  <si>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</si>
  <si>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</si>
  <si>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</si>
  <si>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</si>
  <si>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</si>
  <si>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</si>
  <si>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</si>
  <si>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</si>
  <si>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</si>
  <si>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</si>
  <si>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xml:space="preserve">・本市の漁業集落排水施設は離島である藍島及び馬島の漁業集落の生活環境改善等を目的に整備したものであるが、次のような事情により使用料のみでは必要経費を賄えず、供用開始以来、一般会計からの繰入金に依存する経営が続いている。
・処理施設の点検や修繕等の際には作業員や資機材を船舶で運搬し、汚水処理で発生した汚泥も船舶で本土へ運搬していることなどから、汚水処理費が高くなる。
・行政サービスの公平性の観点から使用料を本土の下水道と同水準にして低く抑えている。収支改善のためには使用料を大幅に引き上げる必要があるが、本土と大きな格差が生じてしまうことから島民の理解を得ることは困難である。
</t>
    <rPh sb="1" eb="3">
      <t>ホンシ</t>
    </rPh>
    <rPh sb="4" eb="12">
      <t>ギョギョウシュウラクハイスイシセツ</t>
    </rPh>
    <rPh sb="13" eb="15">
      <t>リトウ</t>
    </rPh>
    <rPh sb="18" eb="20">
      <t>アイノシマ</t>
    </rPh>
    <rPh sb="20" eb="21">
      <t>オヨ</t>
    </rPh>
    <rPh sb="22" eb="24">
      <t>ウマシマ</t>
    </rPh>
    <rPh sb="25" eb="29">
      <t>ギョギョウシュウラク</t>
    </rPh>
    <rPh sb="30" eb="34">
      <t>セイカツカンキョウ</t>
    </rPh>
    <rPh sb="34" eb="37">
      <t>カイゼントウ</t>
    </rPh>
    <rPh sb="38" eb="40">
      <t>モクテキ</t>
    </rPh>
    <rPh sb="41" eb="43">
      <t>セイビ</t>
    </rPh>
    <rPh sb="52" eb="53">
      <t>ツギ</t>
    </rPh>
    <rPh sb="57" eb="59">
      <t>ジジョウ</t>
    </rPh>
    <rPh sb="62" eb="65">
      <t>シヨウリョウ</t>
    </rPh>
    <rPh sb="69" eb="73">
      <t>ヒツヨウケイヒ</t>
    </rPh>
    <rPh sb="74" eb="75">
      <t>マカナ</t>
    </rPh>
    <rPh sb="78" eb="84">
      <t>キョウヨウカイシイライ</t>
    </rPh>
    <rPh sb="96" eb="98">
      <t>イゾン</t>
    </rPh>
    <rPh sb="112" eb="116">
      <t>ショリシセツ</t>
    </rPh>
    <rPh sb="117" eb="119">
      <t>テンケン</t>
    </rPh>
    <rPh sb="120" eb="123">
      <t>シュウゼントウ</t>
    </rPh>
    <rPh sb="124" eb="125">
      <t>サイ</t>
    </rPh>
    <rPh sb="127" eb="130">
      <t>サギョウイン</t>
    </rPh>
    <rPh sb="135" eb="137">
      <t>センパク</t>
    </rPh>
    <rPh sb="142" eb="146">
      <t>オスイショリ</t>
    </rPh>
    <rPh sb="147" eb="149">
      <t>ハッセイ</t>
    </rPh>
    <rPh sb="151" eb="153">
      <t>オデイ</t>
    </rPh>
    <rPh sb="154" eb="156">
      <t>センパク</t>
    </rPh>
    <rPh sb="157" eb="159">
      <t>ホンド</t>
    </rPh>
    <rPh sb="160" eb="162">
      <t>ウンパン</t>
    </rPh>
    <rPh sb="173" eb="175">
      <t>オスイ</t>
    </rPh>
    <rPh sb="179" eb="180">
      <t>タカ</t>
    </rPh>
    <rPh sb="187" eb="189">
      <t>ギョウセイ</t>
    </rPh>
    <rPh sb="194" eb="197">
      <t>コウヘイセイ</t>
    </rPh>
    <rPh sb="198" eb="200">
      <t>カンテン</t>
    </rPh>
    <rPh sb="202" eb="205">
      <t>シヨウリョウ</t>
    </rPh>
    <rPh sb="206" eb="208">
      <t>ホンド</t>
    </rPh>
    <rPh sb="209" eb="212">
      <t>ゲスイドウ</t>
    </rPh>
    <rPh sb="213" eb="216">
      <t>ドウスイジュン</t>
    </rPh>
    <rPh sb="219" eb="220">
      <t>ヒク</t>
    </rPh>
    <rPh sb="221" eb="222">
      <t>オサ</t>
    </rPh>
    <phoneticPr fontId="4"/>
  </si>
  <si>
    <t>・藍島については供用開始後２５年、馬島については２０年を経過しており、施設全般の老朽化が進行している。ただし、管路破損や漏水等は発生していない。
・平成２６年度から２８年度にかけて劣化していた排水管路や終末処理施設の更新工事を実施し、長寿命化を図っている。</t>
    <rPh sb="1" eb="3">
      <t>アイノシマ</t>
    </rPh>
    <rPh sb="8" eb="13">
      <t>キョウヨウカイシゴ</t>
    </rPh>
    <rPh sb="15" eb="16">
      <t>ネン</t>
    </rPh>
    <rPh sb="17" eb="19">
      <t>ウマシマ</t>
    </rPh>
    <rPh sb="26" eb="27">
      <t>ネン</t>
    </rPh>
    <rPh sb="28" eb="30">
      <t>ケイカ</t>
    </rPh>
    <rPh sb="35" eb="37">
      <t>シセツ</t>
    </rPh>
    <rPh sb="37" eb="39">
      <t>ゼンパン</t>
    </rPh>
    <rPh sb="40" eb="43">
      <t>ロウキュウカ</t>
    </rPh>
    <rPh sb="44" eb="46">
      <t>シンコウ</t>
    </rPh>
    <rPh sb="55" eb="57">
      <t>カンロ</t>
    </rPh>
    <rPh sb="57" eb="59">
      <t>ハソン</t>
    </rPh>
    <rPh sb="60" eb="62">
      <t>ロウスイ</t>
    </rPh>
    <rPh sb="62" eb="63">
      <t>トウ</t>
    </rPh>
    <rPh sb="75" eb="77">
      <t>ヘイセイ</t>
    </rPh>
    <rPh sb="79" eb="81">
      <t>ネンド</t>
    </rPh>
    <rPh sb="85" eb="87">
      <t>ネンド</t>
    </rPh>
    <rPh sb="91" eb="93">
      <t>レッカ</t>
    </rPh>
    <rPh sb="97" eb="101">
      <t>ハイスイカンロ</t>
    </rPh>
    <rPh sb="102" eb="104">
      <t>シュウマツ</t>
    </rPh>
    <rPh sb="104" eb="106">
      <t>ショリ</t>
    </rPh>
    <rPh sb="106" eb="108">
      <t>シセツ</t>
    </rPh>
    <rPh sb="109" eb="113">
      <t>コウシンコウジ</t>
    </rPh>
    <rPh sb="114" eb="116">
      <t>ジッシ</t>
    </rPh>
    <rPh sb="118" eb="122">
      <t>チョウジュミョウカ</t>
    </rPh>
    <rPh sb="123" eb="124">
      <t>ハカ</t>
    </rPh>
    <phoneticPr fontId="4"/>
  </si>
  <si>
    <t xml:space="preserve">・島民の減少が進んでおり、処理水量の減少により将来的に施設のスペックが過大となると見込まれるが、海を隔てて孤立した施設であることから本土の下水道施設との統合は現実的でない。
・令和９年度以降に抜本的な長寿命化工事を計画しているが、物価高騰や人手不足に加え、運搬船の用船料等の離島特有のコストも上昇していることから、工事費の上昇は避けられないと見込んでいる。
・経営改善が期待できない状況にあるが、島民の生活環境の維持に不可欠な施設であることから、引き続き一般会計からの繰入金に頼りながら、施設の維持管理及び更新等を実施し、事業を継続していくこととしている。
</t>
    <rPh sb="1" eb="3">
      <t>トウミン</t>
    </rPh>
    <rPh sb="13" eb="17">
      <t>ショリスイリョウ</t>
    </rPh>
    <rPh sb="18" eb="20">
      <t>ゲンショウ</t>
    </rPh>
    <rPh sb="48" eb="49">
      <t>ウミ</t>
    </rPh>
    <rPh sb="50" eb="51">
      <t>ヘダ</t>
    </rPh>
    <rPh sb="53" eb="55">
      <t>コリツ</t>
    </rPh>
    <rPh sb="57" eb="59">
      <t>シセツ</t>
    </rPh>
    <rPh sb="66" eb="68">
      <t>ホンド</t>
    </rPh>
    <rPh sb="69" eb="72">
      <t>ゲスイドウ</t>
    </rPh>
    <rPh sb="72" eb="74">
      <t>シセツ</t>
    </rPh>
    <rPh sb="97" eb="100">
      <t>バッポンテキ</t>
    </rPh>
    <rPh sb="101" eb="105">
      <t>チョウジュミョウカ</t>
    </rPh>
    <rPh sb="105" eb="107">
      <t>コウジ</t>
    </rPh>
    <rPh sb="129" eb="132">
      <t>ウンパンセン</t>
    </rPh>
    <rPh sb="133" eb="137">
      <t>ヨウセンリョウトウ</t>
    </rPh>
    <rPh sb="138" eb="142">
      <t>リトウトクユウ</t>
    </rPh>
    <rPh sb="147" eb="149">
      <t>ジョウショウ</t>
    </rPh>
    <rPh sb="158" eb="161">
      <t>コウジヒ</t>
    </rPh>
    <rPh sb="162" eb="164">
      <t>ジョウショウ</t>
    </rPh>
    <rPh sb="165" eb="166">
      <t>サ</t>
    </rPh>
    <rPh sb="172" eb="174">
      <t>ミコ</t>
    </rPh>
    <rPh sb="182" eb="184">
      <t>ケイエイ</t>
    </rPh>
    <rPh sb="184" eb="186">
      <t>カイゼン</t>
    </rPh>
    <rPh sb="187" eb="189">
      <t>キタイ</t>
    </rPh>
    <rPh sb="193" eb="195">
      <t>ジョウキョウ</t>
    </rPh>
    <rPh sb="200" eb="202">
      <t>トウミン</t>
    </rPh>
    <rPh sb="203" eb="207">
      <t>セイカツカンキョウ</t>
    </rPh>
    <rPh sb="208" eb="210">
      <t>イジ</t>
    </rPh>
    <rPh sb="211" eb="214">
      <t>フカケツ</t>
    </rPh>
    <rPh sb="215" eb="217">
      <t>シセツ</t>
    </rPh>
    <rPh sb="225" eb="226">
      <t>ヒ</t>
    </rPh>
    <rPh sb="227" eb="228">
      <t>ツヅ</t>
    </rPh>
    <rPh sb="229" eb="233">
      <t>イッパンカイケイ</t>
    </rPh>
    <rPh sb="236" eb="238">
      <t>クリイレ</t>
    </rPh>
    <rPh sb="238" eb="239">
      <t>キン</t>
    </rPh>
    <rPh sb="240" eb="241">
      <t>タヨ</t>
    </rPh>
    <rPh sb="246" eb="248">
      <t>シセツ</t>
    </rPh>
    <rPh sb="249" eb="253">
      <t>イジカンリ</t>
    </rPh>
    <rPh sb="253" eb="254">
      <t>オヨ</t>
    </rPh>
    <rPh sb="255" eb="258">
      <t>コウシントウ</t>
    </rPh>
    <rPh sb="259" eb="261">
      <t>ジッシ</t>
    </rPh>
    <rPh sb="263" eb="265">
      <t>ジギョウ</t>
    </rPh>
    <rPh sb="266" eb="268">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</si>
</sst>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C9-4BA1-9946-F16132091DD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ECC9-4BA1-9946-F16132091DD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29.73</c:v>
                </c:pt>
                <c:pt idx="1">
                  <c:v>27.48</c:v>
                </c:pt>
                <c:pt idx="2">
                  <c:v>25.23</c:v>
                </c:pt>
                <c:pt idx="3">
                  <c:v>26.13</c:v>
                </c:pt>
                <c:pt idx="4">
                  <c:v>25.68</c:v>
                </c:pt>
              </c:numCache>
            </c:numRef>
          </c:val>
          <c:extLst>
            <c:ext xmlns:c16="http://schemas.microsoft.com/office/drawing/2014/chart" uri="{C3380CC4-5D6E-409C-BE32-E72D297353CC}">
              <c16:uniqueId val="{00000000-C6A2-4874-B103-2314BA579C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C6A2-4874-B103-2314BA579C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790-4208-9677-7752C678D3B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F790-4208-9677-7752C678D3B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62.07</c:v>
                </c:pt>
                <c:pt idx="1">
                  <c:v>61.81</c:v>
                </c:pt>
                <c:pt idx="2">
                  <c:v>68.010000000000005</c:v>
                </c:pt>
                <c:pt idx="3">
                  <c:v>55.74</c:v>
                </c:pt>
                <c:pt idx="4">
                  <c:v>58.97</c:v>
                </c:pt>
              </c:numCache>
            </c:numRef>
          </c:val>
          <c:extLst>
            <c:ext xmlns:c16="http://schemas.microsoft.com/office/drawing/2014/chart" uri="{C3380CC4-5D6E-409C-BE32-E72D297353CC}">
              <c16:uniqueId val="{00000000-6574-473C-B447-F56B8BB3C0B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74-473C-B447-F56B8BB3C0B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38-4FB6-9F43-9E7997B1517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38-4FB6-9F43-9E7997B1517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99-46A9-9AE5-47EB1C639C8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99-46A9-9AE5-47EB1C639C8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EA-4309-BD05-FB9ABCCE158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EA-4309-BD05-FB9ABCCE158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C7-4DA8-9F09-42828458773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C7-4DA8-9F09-42828458773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6436.03</c:v>
                </c:pt>
                <c:pt idx="1">
                  <c:v>6234.99</c:v>
                </c:pt>
                <c:pt idx="2">
                  <c:v>5961.77</c:v>
                </c:pt>
                <c:pt idx="3">
                  <c:v>6305.87</c:v>
                </c:pt>
                <c:pt idx="4">
                  <c:v>5504.27</c:v>
                </c:pt>
              </c:numCache>
            </c:numRef>
          </c:val>
          <c:extLst>
            <c:ext xmlns:c16="http://schemas.microsoft.com/office/drawing/2014/chart" uri="{C3380CC4-5D6E-409C-BE32-E72D297353CC}">
              <c16:uniqueId val="{00000000-5231-44C2-BF4D-4AD9F3AFD94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5231-44C2-BF4D-4AD9F3AFD94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14.09</c:v>
                </c:pt>
                <c:pt idx="1">
                  <c:v>15.07</c:v>
                </c:pt>
                <c:pt idx="2">
                  <c:v>8.9700000000000006</c:v>
                </c:pt>
                <c:pt idx="3">
                  <c:v>14.22</c:v>
                </c:pt>
                <c:pt idx="4">
                  <c:v>11.66</c:v>
                </c:pt>
              </c:numCache>
            </c:numRef>
          </c:val>
          <c:extLst>
            <c:ext xmlns:c16="http://schemas.microsoft.com/office/drawing/2014/chart" uri="{C3380CC4-5D6E-409C-BE32-E72D297353CC}">
              <c16:uniqueId val="{00000000-96DA-4141-AFB2-9E3E9D08868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96DA-4141-AFB2-9E3E9D08868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1024.3900000000001</c:v>
                </c:pt>
                <c:pt idx="1">
                  <c:v>966.04</c:v>
                </c:pt>
                <c:pt idx="2">
                  <c:v>1403.55</c:v>
                </c:pt>
                <c:pt idx="3">
                  <c:v>836.79</c:v>
                </c:pt>
                <c:pt idx="4">
                  <c:v>1094.52</c:v>
                </c:pt>
              </c:numCache>
            </c:numRef>
          </c:val>
          <c:extLst>
            <c:ext xmlns:c16="http://schemas.microsoft.com/office/drawing/2014/chart" uri="{C3380CC4-5D6E-409C-BE32-E72D297353CC}">
              <c16:uniqueId val="{00000000-65ED-498D-A445-85EA16E00A4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65ED-498D-A445-85EA16E00A4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北九州市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913577</v>
      </c>
      <c r="AM8" s="41"/>
      <c r="AN8" s="41"/>
      <c r="AO8" s="41"/>
      <c r="AP8" s="41"/>
      <c r="AQ8" s="41"/>
      <c r="AR8" s="41"/>
      <c r="AS8" s="41"/>
      <c r="AT8" s="34">
        <f>データ!T6</f>
        <v>492.5</v>
      </c>
      <c r="AU8" s="34"/>
      <c r="AV8" s="34"/>
      <c r="AW8" s="34"/>
      <c r="AX8" s="34"/>
      <c r="AY8" s="34"/>
      <c r="AZ8" s="34"/>
      <c r="BA8" s="34"/>
      <c r="BB8" s="34">
        <f>データ!U6</f>
        <v>1854.98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0.02</v>
      </c>
      <c r="Q10" s="34"/>
      <c r="R10" s="34"/>
      <c r="S10" s="34"/>
      <c r="T10" s="34"/>
      <c r="U10" s="34"/>
      <c r="V10" s="34"/>
      <c r="W10" s="34">
        <f>データ!Q6</f>
        <v>78.989999999999995</v>
      </c>
      <c r="X10" s="34"/>
      <c r="Y10" s="34"/>
      <c r="Z10" s="34"/>
      <c r="AA10" s="34"/>
      <c r="AB10" s="34"/>
      <c r="AC10" s="34"/>
      <c r="AD10" s="41">
        <f>データ!R6</f>
        <v>2248</v>
      </c>
      <c r="AE10" s="41"/>
      <c r="AF10" s="41"/>
      <c r="AG10" s="41"/>
      <c r="AH10" s="41"/>
      <c r="AI10" s="41"/>
      <c r="AJ10" s="41"/>
      <c r="AK10" s="2"/>
      <c r="AL10" s="41">
        <f>データ!V6</f>
        <v>198</v>
      </c>
      <c r="AM10" s="41"/>
      <c r="AN10" s="41"/>
      <c r="AO10" s="41"/>
      <c r="AP10" s="41"/>
      <c r="AQ10" s="41"/>
      <c r="AR10" s="41"/>
      <c r="AS10" s="41"/>
      <c r="AT10" s="34">
        <f>データ!W6</f>
        <v>0.02</v>
      </c>
      <c r="AU10" s="34"/>
      <c r="AV10" s="34"/>
      <c r="AW10" s="34"/>
      <c r="AX10" s="34"/>
      <c r="AY10" s="34"/>
      <c r="AZ10" s="34"/>
      <c r="BA10" s="34"/>
      <c r="BB10" s="34">
        <f>データ!X6</f>
        <v>9900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118</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119</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120</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【1,223.19】</v>
      </c>
      <c r="I86" s="12" t="str">
        <f>データ!CA6</f>
        <v>【37.21】</v>
      </c>
      <c r="J86" s="12" t="str">
        <f>データ!CL6</f>
        <v>【462.49】</v>
      </c>
      <c r="K86" s="12" t="str">
        <f>データ!CW6</f>
        <v>【30.09】</v>
      </c>
      <c r="L86" s="12" t="str">
        <f>データ!DH6</f>
        <v>【80.97】</v>
      </c>
      <c r="M86" s="12" t="s">
        <v>43</v>
      </c>
      <c r="N86" s="12" t="s">
        <v>45</v>
      </c>
      <c r="O86" s="12" t="str">
        <f>データ!EO6</f>
        <v>【0.00】</v>
      </c>
    </row>
  </sheetData>
  <sheetProtection algorithmName="SHA-512" hashValue="6/YSXqK2OFDJiaZzcrd6OdH5cuJ9CwvuxKcRoidXNofFWLke9TXvbVZwZjUJtbDqMdLlfu3+4VIiEttGkQuR3g==" saltValue="Gdq969VKpLoX6skONFb/M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2024</v>
      </c>
      <c r="C6" s="19">
        <f t="shared" ref="C6:X6" si="3">C7</f>
        <v>401005</v>
      </c>
      <c r="D6" s="19">
        <f t="shared" si="3"/>
        <v>47</v>
      </c>
      <c r="E6" s="19">
        <f t="shared" si="3"/>
        <v>17</v>
      </c>
      <c r="F6" s="19">
        <f t="shared" si="3"/>
        <v>6</v>
      </c>
      <c r="G6" s="19">
        <f t="shared" si="3"/>
        <v>0</v>
      </c>
      <c r="H6" s="19" t="str">
        <f t="shared" si="3"/>
        <v>福岡県　北九州市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0.02</v>
      </c>
      <c r="Q6" s="20">
        <f t="shared" si="3"/>
        <v>78.989999999999995</v>
      </c>
      <c r="R6" s="20">
        <f t="shared" si="3"/>
        <v>2248</v>
      </c>
      <c r="S6" s="20">
        <f t="shared" si="3"/>
        <v>913577</v>
      </c>
      <c r="T6" s="20">
        <f t="shared" si="3"/>
        <v>492.5</v>
      </c>
      <c r="U6" s="20">
        <f t="shared" si="3"/>
        <v>1854.98</v>
      </c>
      <c r="V6" s="20">
        <f t="shared" si="3"/>
        <v>198</v>
      </c>
      <c r="W6" s="20">
        <f t="shared" si="3"/>
        <v>0.02</v>
      </c>
      <c r="X6" s="20">
        <f t="shared" si="3"/>
        <v>9900</v>
      </c>
      <c r="Y6" s="21">
        <f>IF(Y7="",NA(),Y7)</f>
        <v>62.07</v>
      </c>
      <c r="Z6" s="21">
        <f t="shared" ref="Z6:AH6" si="4">IF(Z7="",NA(),Z7)</f>
        <v>61.81</v>
      </c>
      <c r="AA6" s="21">
        <f t="shared" si="4"/>
        <v>68.010000000000005</v>
      </c>
      <c r="AB6" s="21">
        <f t="shared" si="4"/>
        <v>55.74</v>
      </c>
      <c r="AC6" s="21">
        <f t="shared" si="4"/>
        <v>58.97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6436.03</v>
      </c>
      <c r="BG6" s="21">
        <f t="shared" ref="BG6:BO6" si="7">IF(BG7="",NA(),BG7)</f>
        <v>6234.99</v>
      </c>
      <c r="BH6" s="21">
        <f t="shared" si="7"/>
        <v>5961.77</v>
      </c>
      <c r="BI6" s="21">
        <f t="shared" si="7"/>
        <v>6305.87</v>
      </c>
      <c r="BJ6" s="21">
        <f t="shared" si="7"/>
        <v>5504.27</v>
      </c>
      <c r="BK6" s="21">
        <f t="shared" si="7"/>
        <v>1095.52</v>
      </c>
      <c r="BL6" s="21">
        <f t="shared" si="7"/>
        <v>1056.55</v>
      </c>
      <c r="BM6" s="21">
        <f t="shared" si="7"/>
        <v>1278.54</v>
      </c>
      <c r="BN6" s="21">
        <f t="shared" si="7"/>
        <v>1149.7</v>
      </c>
      <c r="BO6" s="21">
        <f t="shared" si="7"/>
        <v>1420.25</v>
      </c>
      <c r="BP6" s="20" t="str">
        <f>IF(BP7="","",IF(BP7="-","【-】","【"&amp;SUBSTITUTE(TEXT(BP7,"#,##0.00"),"-","△")&amp;"】"))</f>
        <v>【1,223.19】</v>
      </c>
      <c r="BQ6" s="21">
        <f>IF(BQ7="",NA(),BQ7)</f>
        <v>14.09</v>
      </c>
      <c r="BR6" s="21">
        <f t="shared" ref="BR6:BZ6" si="8">IF(BR7="",NA(),BR7)</f>
        <v>15.07</v>
      </c>
      <c r="BS6" s="21">
        <f t="shared" si="8"/>
        <v>8.9700000000000006</v>
      </c>
      <c r="BT6" s="21">
        <f t="shared" si="8"/>
        <v>14.22</v>
      </c>
      <c r="BU6" s="21">
        <f t="shared" si="8"/>
        <v>11.66</v>
      </c>
      <c r="BV6" s="21">
        <f t="shared" si="8"/>
        <v>39.64</v>
      </c>
      <c r="BW6" s="21">
        <f t="shared" si="8"/>
        <v>40</v>
      </c>
      <c r="BX6" s="21">
        <f t="shared" si="8"/>
        <v>38.74</v>
      </c>
      <c r="BY6" s="21">
        <f t="shared" si="8"/>
        <v>35.96</v>
      </c>
      <c r="BZ6" s="21">
        <f t="shared" si="8"/>
        <v>32.700000000000003</v>
      </c>
      <c r="CA6" s="20" t="str">
        <f>IF(CA7="","",IF(CA7="-","【-】","【"&amp;SUBSTITUTE(TEXT(CA7,"#,##0.00"),"-","△")&amp;"】"))</f>
        <v>【37.21】</v>
      </c>
      <c r="CB6" s="21">
        <f>IF(CB7="",NA(),CB7)</f>
        <v>1024.3900000000001</v>
      </c>
      <c r="CC6" s="21">
        <f t="shared" ref="CC6:CK6" si="9">IF(CC7="",NA(),CC7)</f>
        <v>966.04</v>
      </c>
      <c r="CD6" s="21">
        <f t="shared" si="9"/>
        <v>1403.55</v>
      </c>
      <c r="CE6" s="21">
        <f t="shared" si="9"/>
        <v>836.79</v>
      </c>
      <c r="CF6" s="21">
        <f t="shared" si="9"/>
        <v>1094.52</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29.73</v>
      </c>
      <c r="CN6" s="21">
        <f t="shared" ref="CN6:CV6" si="10">IF(CN7="",NA(),CN7)</f>
        <v>27.48</v>
      </c>
      <c r="CO6" s="21">
        <f t="shared" si="10"/>
        <v>25.23</v>
      </c>
      <c r="CP6" s="21">
        <f t="shared" si="10"/>
        <v>26.13</v>
      </c>
      <c r="CQ6" s="21">
        <f t="shared" si="10"/>
        <v>25.68</v>
      </c>
      <c r="CR6" s="21">
        <f t="shared" si="10"/>
        <v>30.19</v>
      </c>
      <c r="CS6" s="21">
        <f t="shared" si="10"/>
        <v>28.77</v>
      </c>
      <c r="CT6" s="21">
        <f t="shared" si="10"/>
        <v>26.22</v>
      </c>
      <c r="CU6" s="21">
        <f t="shared" si="10"/>
        <v>26.12</v>
      </c>
      <c r="CV6" s="21">
        <f t="shared" si="10"/>
        <v>27.81</v>
      </c>
      <c r="CW6" s="20" t="str">
        <f>IF(CW7="","",IF(CW7="-","【-】","【"&amp;SUBSTITUTE(TEXT(CW7,"#,##0.00"),"-","△")&amp;"】"))</f>
        <v>【30.09】</v>
      </c>
      <c r="CX6" s="21">
        <f>IF(CX7="",NA(),CX7)</f>
        <v>100</v>
      </c>
      <c r="CY6" s="21">
        <f t="shared" ref="CY6:DG6" si="11">IF(CY7="",NA(),CY7)</f>
        <v>100</v>
      </c>
      <c r="CZ6" s="21">
        <f t="shared" si="11"/>
        <v>100</v>
      </c>
      <c r="DA6" s="21">
        <f t="shared" si="11"/>
        <v>100</v>
      </c>
      <c r="DB6" s="21">
        <f t="shared" si="11"/>
        <v>100</v>
      </c>
      <c r="DC6" s="21">
        <f t="shared" si="11"/>
        <v>79.09</v>
      </c>
      <c r="DD6" s="21">
        <f t="shared" si="11"/>
        <v>78.900000000000006</v>
      </c>
      <c r="DE6" s="21">
        <f t="shared" si="11"/>
        <v>78.03</v>
      </c>
      <c r="DF6" s="21">
        <f t="shared" si="11"/>
        <v>78.55</v>
      </c>
      <c r="DG6" s="21">
        <f t="shared" si="11"/>
        <v>78.680000000000007</v>
      </c>
      <c r="DH6" s="20" t="str">
        <f>IF(DH7="","",IF(DH7="-","【-】","【"&amp;SUBSTITUTE(TEXT(DH7,"#,##0.00"),"-","△")&amp;"】"))</f>
        <v>【80.97】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5" s="22" customFormat="1" x14ac:dyDescent="0.15">
      <c r="A7" s="14"/>
      <c r="B7" s="23">
        <v>2024</v>
      </c>
      <c r="C7" s="23">
        <v>401005</v>
      </c>
      <c r="D7" s="23">
        <v>47</v>
      </c>
      <c r="E7" s="23">
        <v>17</v>
      </c>
      <c r="F7" s="23">
        <v>6</v>
      </c>
      <c r="G7" s="23">
        <v>0</v>
      </c>
      <c r="H7" s="23" t="s">
        <v>99</v>
      </c>
      <c r="I7" s="23" t="s">
        <v>100</v>
      </c>
      <c r="J7" s="23" t="s">
        <v>101</v>
      </c>
      <c r="K7" s="23" t="s">
        <v>102</v>
      </c>
      <c r="L7" s="23" t="s">
        <v>103</v>
      </c>
      <c r="M7" s="23" t="s">
        <v>104</v>
      </c>
      <c r="N7" s="24" t="s">
        <v>105</v>
      </c>
      <c r="O7" s="24" t="s">
        <v>106</v>
      </c>
      <c r="P7" s="24">
        <v>0.02</v>
      </c>
      <c r="Q7" s="24">
        <v>78.989999999999995</v>
      </c>
      <c r="R7" s="24">
        <v>2248</v>
      </c>
      <c r="S7" s="24">
        <v>913577</v>
      </c>
      <c r="T7" s="24">
        <v>492.5</v>
      </c>
      <c r="U7" s="24">
        <v>1854.98</v>
      </c>
      <c r="V7" s="24">
        <v>198</v>
      </c>
      <c r="W7" s="24">
        <v>0.02</v>
      </c>
      <c r="X7" s="24">
        <v>9900</v>
      </c>
      <c r="Y7" s="24">
        <v>62.07</v>
      </c>
      <c r="Z7" s="24">
        <v>61.81</v>
      </c>
      <c r="AA7" s="24">
        <v>68.010000000000005</v>
      </c>
      <c r="AB7" s="24">
        <v>55.74</v>
      </c>
      <c r="AC7" s="24">
        <v>58.97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6436.03</v>
      </c>
      <c r="BG7" s="24">
        <v>6234.99</v>
      </c>
      <c r="BH7" s="24">
        <v>5961.77</v>
      </c>
      <c r="BI7" s="24">
        <v>6305.87</v>
      </c>
      <c r="BJ7" s="24">
        <v>5504.27</v>
      </c>
      <c r="BK7" s="24">
        <v>1095.52</v>
      </c>
      <c r="BL7" s="24">
        <v>1056.55</v>
      </c>
      <c r="BM7" s="24">
        <v>1278.54</v>
      </c>
      <c r="BN7" s="24">
        <v>1149.7</v>
      </c>
      <c r="BO7" s="24">
        <v>1420.25</v>
      </c>
      <c r="BP7" s="24">
        <v>1223.19</v>
      </c>
      <c r="BQ7" s="24">
        <v>14.09</v>
      </c>
      <c r="BR7" s="24">
        <v>15.07</v>
      </c>
      <c r="BS7" s="24">
        <v>8.9700000000000006</v>
      </c>
      <c r="BT7" s="24">
        <v>14.22</v>
      </c>
      <c r="BU7" s="24">
        <v>11.66</v>
      </c>
      <c r="BV7" s="24">
        <v>39.64</v>
      </c>
      <c r="BW7" s="24">
        <v>40</v>
      </c>
      <c r="BX7" s="24">
        <v>38.74</v>
      </c>
      <c r="BY7" s="24">
        <v>35.96</v>
      </c>
      <c r="BZ7" s="24">
        <v>32.700000000000003</v>
      </c>
      <c r="CA7" s="24">
        <v>37.21</v>
      </c>
      <c r="CB7" s="24">
        <v>1024.3900000000001</v>
      </c>
      <c r="CC7" s="24">
        <v>966.04</v>
      </c>
      <c r="CD7" s="24">
        <v>1403.55</v>
      </c>
      <c r="CE7" s="24">
        <v>836.79</v>
      </c>
      <c r="CF7" s="24">
        <v>1094.52</v>
      </c>
      <c r="CG7" s="24">
        <v>449.72</v>
      </c>
      <c r="CH7" s="24">
        <v>437.27</v>
      </c>
      <c r="CI7" s="24">
        <v>456.72</v>
      </c>
      <c r="CJ7" s="24">
        <v>481.96</v>
      </c>
      <c r="CK7" s="24">
        <v>536.16999999999996</v>
      </c>
      <c r="CL7" s="24">
        <v>462.49</v>
      </c>
      <c r="CM7" s="24">
        <v>29.73</v>
      </c>
      <c r="CN7" s="24">
        <v>27.48</v>
      </c>
      <c r="CO7" s="24">
        <v>25.23</v>
      </c>
      <c r="CP7" s="24">
        <v>26.13</v>
      </c>
      <c r="CQ7" s="24">
        <v>25.68</v>
      </c>
      <c r="CR7" s="24">
        <v>30.19</v>
      </c>
      <c r="CS7" s="24">
        <v>28.77</v>
      </c>
      <c r="CT7" s="24">
        <v>26.22</v>
      </c>
      <c r="CU7" s="24">
        <v>26.12</v>
      </c>
      <c r="CV7" s="24">
        <v>27.81</v>
      </c>
      <c r="CW7" s="24">
        <v>30.09</v>
      </c>
      <c r="CX7" s="24">
        <v>100</v>
      </c>
      <c r="CY7" s="24">
        <v>100</v>
      </c>
      <c r="CZ7" s="24">
        <v>100</v>
      </c>
      <c r="DA7" s="24">
        <v>100</v>
      </c>
      <c r="DB7" s="24">
        <v>100</v>
      </c>
      <c r="DC7" s="24">
        <v>79.09</v>
      </c>
      <c r="DD7" s="24">
        <v>78.900000000000006</v>
      </c>
      <c r="DE7" s="24">
        <v>78.03</v>
      </c>
      <c r="DF7" s="24">
        <v>78.55</v>
      </c>
      <c r="DG7" s="24">
        <v>78.680000000000007</v>
      </c>
      <c r="DH7" s="24">
        <v>80.97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1.6</v>
      </c>
      <c r="EK7" s="24">
        <v>0.01</v>
      </c>
      <c r="EL7" s="24">
        <v>0.01</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115</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35828F5-E90C-4341-93B7-1B6A4FED43AC}"/>
</file>

<file path=customXml/itemProps2.xml><?xml version="1.0" encoding="utf-8"?>
<ds:datastoreItem xmlns:ds="http://schemas.openxmlformats.org/officeDocument/2006/customXml" ds:itemID="{06B7C82B-C457-48B8-9E8A-5E1811533DE9}"/>
</file>

<file path=customXml/itemProps3.xml><?xml version="1.0" encoding="utf-8"?>
<ds:datastoreItem xmlns:ds="http://schemas.openxmlformats.org/officeDocument/2006/customXml" ds:itemID="{0D699EC4-B617-4732-BDF9-B8A1D1C081A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2026-01-23T04:59:13Z</cp:lastPrinted>
  <dcterms:created xsi:type="dcterms:W3CDTF">2025-12-22T09:30:04Z</dcterms:created>
  <dcterms:modified xsi:type="dcterms:W3CDTF">2026-01-23T05:02:17Z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