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2.240.54\share\照会回答\10 財政等照会\令和７年度\（080130）公営企業に係る経営比較分析表（令和６年度決算）の分析等について（依頼）→下水道企画課\03\"/>
    </mc:Choice>
  </mc:AlternateContent>
  <xr:revisionPtr revIDLastSave="0" documentId="13_ncr:1_{D0EC74AB-E276-4521-AE98-9298B6636DFB}" xr6:coauthVersionLast="47" xr6:coauthVersionMax="47" xr10:uidLastSave="{00000000-0000-0000-0000-000000000000}"/>
  <workbookProtection workbookAlgorithmName="SHA-512" workbookHashValue="KiYZadxR2hhW+QxvsNN87Gc0bHhrIyNHl/75QrxCZLntcdzbUTWC6Igo9KZMAjMatHReia+ifBMKl3X+TD2y4w==" workbookSaltValue="/GGZECHlV6OD6SgaY72P9Q==" workbookSpinCount="100000" lockStructure="1"/>
  <bookViews>
    <workbookView xWindow="-28920" yWindow="-738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AL10" i="4"/>
  <c r="I10"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<sst xmlns="http://schemas.openxmlformats.org/spreadsheetml/2006/main" count="231" uniqueCount="117">
  <si>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</si>
  <si>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</si>
  <si>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</si>
  <si>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</si>
  <si>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</si>
  <si>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</si>
  <si>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</si>
  <si>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</si>
  <si>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</si>
  <si>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</si>
  <si>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</si>
  <si>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</si>
  <si>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</si>
  <si>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</si>
  <si>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</si>
  <si>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</si>
  <si>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</si>
  <si>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</si>
  <si>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</si>
  <si>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</si>
  <si>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</si>
  <si>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</si>
  <si>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</si>
  <si>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</si>
  <si>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</si>
  <si>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</si>
  <si>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</si>
  <si>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</si>
  <si>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</si>
  <si>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</si>
  <si>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</si>
  <si>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</si>
  <si>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</si>
  <si>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</si>
  <si>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</si>
  <si>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</si>
  <si>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</si>
  <si>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</si>
  <si>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</si>
  <si>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</si>
  <si>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</si>
  <si>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</si>
  <si>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</si>
  <si>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</si>
  <si>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</si>
  <si>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</si>
  <si>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</si>
  <si>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</si>
  <si>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</si>
  <si>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</si>
  <si>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</si>
  <si>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</si>
  <si>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</si>
  <si>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</si>
  <si>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</si>
  <si>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</si>
  <si>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</si>
  <si>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</si>
  <si>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</si>
  <si>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</si>
  <si>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</si>
  <si>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</si>
  <si>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</si>
  <si>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</si>
  <si>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</si>
  <si>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</si>
  <si>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</si>
  <si>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</si>
  <si>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</si>
  <si>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</si>
  <si>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</si>
  <si>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</si>
  <si>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</si>
  <si>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</si>
  <si>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</si>
  <si>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</si>
  <si>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</si>
  <si>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</si>
  <si>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</si>
  <si>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</si>
  <si>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</si>
  <si>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</si>
  <si>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</si>
  <si>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</si>
  <si>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</si>
  <si>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</si>
  <si>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</si>
  <si>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</si>
  <si>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</si>
  <si>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</si>
  <si>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</si>
  <si>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</si>
  <si>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</si>
  <si>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</si>
  <si>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</si>
  <si>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</si>
  <si>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福岡市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</si>
  <si>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</si>
  <si>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</si>
  <si>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</si>
  <si>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</si>
  <si>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</si>
  <si>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</si>
  <si>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</si>
  <si>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</si>
  <si>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</si>
  <si>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</si>
  <si>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</si>
  <si>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</si>
  <si>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</si>
  <si>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</si>
  <si>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</si>
  <si>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</si>
  <si>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</si>
  <si>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・「有形固定資産減価償却率」は、類似団体と同様に増加しており、有形固定資産の老朽化が進んでいます。
・「管渠老朽化率」は、類似団体平均と比較すると
低率で推移しており、法定耐用年数を超えた管渠延
長の割合が低いといえます。
・「管渠改善率」は、類似団体平均と比較すると
低率で推移しており、下水道敷設延長に対する年度の改善延長は低くなっています。「管渠老朽化率」が今後上昇してくると、将来的には、管渠改善の必要性が高まるものと考えられます。</t>
    <phoneticPr fontId="4"/>
  </si>
  <si>
    <t>　経営の健全性・効率性を表す指標は、類似団体と比較すると概ね良好に推移しており、現在の経営の状況は健全であるといえます。
　管渠については、類似団体ほど老朽化が進んでいないために更新量が低いことから、現状では経営の負担とはなっていないものの、今後、施設全体の老朽化の進行にあわせた改築(更新・長寿命化)の対応が、経営上の重要課題となることが予想されます。
　したがって、将来に亘っても下水道サービスの提供を安定的に継続するため、今後の改築(更新・長寿命化)費用増加を見据えて中長期的な視野で事業運営に努めます。</t>
    <phoneticPr fontId="4"/>
  </si>
  <si>
    <t>・「経常収支比率」は、一般会計からの下水道事業収支差補助の繰り入れを受けずに100％を超えて推移していることから、健全な状況です。
・「流動比率」は、100%を超えていることが好ましいとされていますが、類似団体平均同様に100％を下回っています。しかし、当該年度の企業債の償還財源が損益勘定留保資金等の補填財源で確保されていることから、支払能力に支障はありません。
・「企業債残高対事業規模比率」は、計画的に企業債残高の縮減を図ったことから減少しており、類似団体平均より低率で推移しています。
・「経費回収率」は、類似団体平均と同様に100％を超えて推移していることから、下水道使用料で回収すべき経費をすべて下水道使用料で賄えており、健全な状況です。
・「汚水処理原価」は、類似団体平均と比較すると高いため、経営の効率化に努め、処理原価の低減を進めていく必要があります。
・「施設利用率」は、現有施設が想定される最大汚水流入量に対応できる施設能力で設計することとされているため、晴天時一日平均処理水量の割合は、類似団体平均と同様に６割程度で推移しています。
・「水洗化率」は、類似団体平均と比べ高率で推移しています。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</si>
</sst>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0.28999999999999998</c:v>
                </c:pt>
                <c:pt idx="1">
                  <c:v>0.32</c:v>
                </c:pt>
                <c:pt idx="2">
                  <c:v>0.4</c:v>
                </c:pt>
                <c:pt idx="3">
                  <c:v>0.19</c:v>
                </c:pt>
                <c:pt idx="4">
                  <c:v>0.31</c:v>
                </c:pt>
              </c:numCache>
            </c:numRef>
          </c:val>
          <c:extLst>
            <c:ext xmlns:c16="http://schemas.microsoft.com/office/drawing/2014/chart" uri="{C3380CC4-5D6E-409C-BE32-E72D297353CC}">
              <c16:uniqueId val="{00000000-B862-482B-AF6C-D840B51755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B862-482B-AF6C-D840B51755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58.05</c:v>
                </c:pt>
                <c:pt idx="1">
                  <c:v>58.28</c:v>
                </c:pt>
                <c:pt idx="2">
                  <c:v>57.95</c:v>
                </c:pt>
                <c:pt idx="3">
                  <c:v>61.34</c:v>
                </c:pt>
                <c:pt idx="4">
                  <c:v>61.81</c:v>
                </c:pt>
              </c:numCache>
            </c:numRef>
          </c:val>
          <c:extLst>
            <c:ext xmlns:c16="http://schemas.microsoft.com/office/drawing/2014/chart" uri="{C3380CC4-5D6E-409C-BE32-E72D297353CC}">
              <c16:uniqueId val="{00000000-5D53-4327-B824-C0A1645165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5D53-4327-B824-C0A1645165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99.69</c:v>
                </c:pt>
                <c:pt idx="1">
                  <c:v>99.72</c:v>
                </c:pt>
                <c:pt idx="2">
                  <c:v>99.75</c:v>
                </c:pt>
                <c:pt idx="3">
                  <c:v>99.76</c:v>
                </c:pt>
                <c:pt idx="4">
                  <c:v>99.78</c:v>
                </c:pt>
              </c:numCache>
            </c:numRef>
          </c:val>
          <c:extLst>
            <c:ext xmlns:c16="http://schemas.microsoft.com/office/drawing/2014/chart" uri="{C3380CC4-5D6E-409C-BE32-E72D297353CC}">
              <c16:uniqueId val="{00000000-582B-4AEA-B843-D0597B0FD8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582B-4AEA-B843-D0597B0FD8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113.33</c:v>
                </c:pt>
                <c:pt idx="1">
                  <c:v>111.76</c:v>
                </c:pt>
                <c:pt idx="2">
                  <c:v>111.22</c:v>
                </c:pt>
                <c:pt idx="3">
                  <c:v>113.79</c:v>
                </c:pt>
                <c:pt idx="4">
                  <c:v>114.56</c:v>
                </c:pt>
              </c:numCache>
            </c:numRef>
          </c:val>
          <c:extLst>
            <c:ext xmlns:c16="http://schemas.microsoft.com/office/drawing/2014/chart" uri="{C3380CC4-5D6E-409C-BE32-E72D297353CC}">
              <c16:uniqueId val="{00000000-9744-4BC3-96CA-49098CFACEF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9744-4BC3-96CA-49098CFACEF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48.32</c:v>
                </c:pt>
                <c:pt idx="1">
                  <c:v>49.43</c:v>
                </c:pt>
                <c:pt idx="2">
                  <c:v>50.52</c:v>
                </c:pt>
                <c:pt idx="3">
                  <c:v>51.51</c:v>
                </c:pt>
                <c:pt idx="4">
                  <c:v>52.53</c:v>
                </c:pt>
              </c:numCache>
            </c:numRef>
          </c:val>
          <c:extLst>
            <c:ext xmlns:c16="http://schemas.microsoft.com/office/drawing/2014/chart" uri="{C3380CC4-5D6E-409C-BE32-E72D297353CC}">
              <c16:uniqueId val="{00000000-9B91-47CA-AD96-0F3418C9E0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9B91-47CA-AD96-0F3418C9E0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7.02</c:v>
                </c:pt>
                <c:pt idx="1">
                  <c:v>8</c:v>
                </c:pt>
                <c:pt idx="2">
                  <c:v>8.84</c:v>
                </c:pt>
                <c:pt idx="3">
                  <c:v>9.98</c:v>
                </c:pt>
                <c:pt idx="4">
                  <c:v>11.67</c:v>
                </c:pt>
              </c:numCache>
            </c:numRef>
          </c:val>
          <c:extLst>
            <c:ext xmlns:c16="http://schemas.microsoft.com/office/drawing/2014/chart" uri="{C3380CC4-5D6E-409C-BE32-E72D297353CC}">
              <c16:uniqueId val="{00000000-7265-4352-AE90-D005FDC2D7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7265-4352-AE90-D005FDC2D7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E5-4341-A7DE-894D9E343C1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20E5-4341-A7DE-894D9E343C1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71.53</c:v>
                </c:pt>
                <c:pt idx="1">
                  <c:v>73.58</c:v>
                </c:pt>
                <c:pt idx="2">
                  <c:v>65.989999999999995</c:v>
                </c:pt>
                <c:pt idx="3">
                  <c:v>77.150000000000006</c:v>
                </c:pt>
                <c:pt idx="4">
                  <c:v>90.5</c:v>
                </c:pt>
              </c:numCache>
            </c:numRef>
          </c:val>
          <c:extLst>
            <c:ext xmlns:c16="http://schemas.microsoft.com/office/drawing/2014/chart" uri="{C3380CC4-5D6E-409C-BE32-E72D297353CC}">
              <c16:uniqueId val="{00000000-8C7D-43FD-9493-A10F13A8AEF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8C7D-43FD-9493-A10F13A8AEF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428.82</c:v>
                </c:pt>
                <c:pt idx="1">
                  <c:v>407.99</c:v>
                </c:pt>
                <c:pt idx="2">
                  <c:v>430.57</c:v>
                </c:pt>
                <c:pt idx="3">
                  <c:v>355.71</c:v>
                </c:pt>
                <c:pt idx="4">
                  <c:v>344.93</c:v>
                </c:pt>
              </c:numCache>
            </c:numRef>
          </c:val>
          <c:extLst>
            <c:ext xmlns:c16="http://schemas.microsoft.com/office/drawing/2014/chart" uri="{C3380CC4-5D6E-409C-BE32-E72D297353CC}">
              <c16:uniqueId val="{00000000-C745-4C4E-B11D-23F7B0AFCF8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C745-4C4E-B11D-23F7B0AFCF8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124.95</c:v>
                </c:pt>
                <c:pt idx="1">
                  <c:v>120.39</c:v>
                </c:pt>
                <c:pt idx="2">
                  <c:v>107.03</c:v>
                </c:pt>
                <c:pt idx="3">
                  <c:v>124</c:v>
                </c:pt>
                <c:pt idx="4">
                  <c:v>124.87</c:v>
                </c:pt>
              </c:numCache>
            </c:numRef>
          </c:val>
          <c:extLst>
            <c:ext xmlns:c16="http://schemas.microsoft.com/office/drawing/2014/chart" uri="{C3380CC4-5D6E-409C-BE32-E72D297353CC}">
              <c16:uniqueId val="{00000000-693F-4E99-AC7D-F03EB63954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693F-4E99-AC7D-F03EB63954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135.38</c:v>
                </c:pt>
                <c:pt idx="1">
                  <c:v>140.93</c:v>
                </c:pt>
                <c:pt idx="2">
                  <c:v>145.07</c:v>
                </c:pt>
                <c:pt idx="3">
                  <c:v>142.19</c:v>
                </c:pt>
                <c:pt idx="4">
                  <c:v>141.75</c:v>
                </c:pt>
              </c:numCache>
            </c:numRef>
          </c:val>
          <c:extLst>
            <c:ext xmlns:c16="http://schemas.microsoft.com/office/drawing/2014/chart" uri="{C3380CC4-5D6E-409C-BE32-E72D297353CC}">
              <c16:uniqueId val="{00000000-0D68-4D13-83FE-79791072C0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0D68-4D13-83FE-79791072C0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福岡県　福岡市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政令市等</v>
      </c>
      <c r="X8" s="70"/>
      <c r="Y8" s="70"/>
      <c r="Z8" s="70"/>
      <c r="AA8" s="70"/>
      <c r="AB8" s="70"/>
      <c r="AC8" s="70"/>
      <c r="AD8" s="71" t="str">
        <f>データ!$M$6</f>
        <v>非設置</v>
      </c>
      <c r="AE8" s="71"/>
      <c r="AF8" s="71"/>
      <c r="AG8" s="71"/>
      <c r="AH8" s="71"/>
      <c r="AI8" s="71"/>
      <c r="AJ8" s="71"/>
      <c r="AK8" s="3"/>
      <c r="AL8" s="45">
        <f>データ!S6</f>
        <v>1608140</v>
      </c>
      <c r="AM8" s="45"/>
      <c r="AN8" s="45"/>
      <c r="AO8" s="45"/>
      <c r="AP8" s="45"/>
      <c r="AQ8" s="45"/>
      <c r="AR8" s="45"/>
      <c r="AS8" s="45"/>
      <c r="AT8" s="44">
        <f>データ!T6</f>
        <v>343.47</v>
      </c>
      <c r="AU8" s="44"/>
      <c r="AV8" s="44"/>
      <c r="AW8" s="44"/>
      <c r="AX8" s="44"/>
      <c r="AY8" s="44"/>
      <c r="AZ8" s="44"/>
      <c r="BA8" s="44"/>
      <c r="BB8" s="44">
        <f>データ!U6</f>
        <v>4682.04</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59.24</v>
      </c>
      <c r="J10" s="44"/>
      <c r="K10" s="44"/>
      <c r="L10" s="44"/>
      <c r="M10" s="44"/>
      <c r="N10" s="44"/>
      <c r="O10" s="44"/>
      <c r="P10" s="44">
        <f>データ!P6</f>
        <v>99.74</v>
      </c>
      <c r="Q10" s="44"/>
      <c r="R10" s="44"/>
      <c r="S10" s="44"/>
      <c r="T10" s="44"/>
      <c r="U10" s="44"/>
      <c r="V10" s="44"/>
      <c r="W10" s="44">
        <f>データ!Q6</f>
        <v>82.13</v>
      </c>
      <c r="X10" s="44"/>
      <c r="Y10" s="44"/>
      <c r="Z10" s="44"/>
      <c r="AA10" s="44"/>
      <c r="AB10" s="44"/>
      <c r="AC10" s="44"/>
      <c r="AD10" s="45">
        <f>データ!R6</f>
        <v>2651</v>
      </c>
      <c r="AE10" s="45"/>
      <c r="AF10" s="45"/>
      <c r="AG10" s="45"/>
      <c r="AH10" s="45"/>
      <c r="AI10" s="45"/>
      <c r="AJ10" s="45"/>
      <c r="AK10" s="2"/>
      <c r="AL10" s="45">
        <f>データ!V6</f>
        <v>1604830</v>
      </c>
      <c r="AM10" s="45"/>
      <c r="AN10" s="45"/>
      <c r="AO10" s="45"/>
      <c r="AP10" s="45"/>
      <c r="AQ10" s="45"/>
      <c r="AR10" s="45"/>
      <c r="AS10" s="45"/>
      <c r="AT10" s="44">
        <f>データ!W6</f>
        <v>172.01</v>
      </c>
      <c r="AU10" s="44"/>
      <c r="AV10" s="44"/>
      <c r="AW10" s="44"/>
      <c r="AX10" s="44"/>
      <c r="AY10" s="44"/>
      <c r="AZ10" s="44"/>
      <c r="BA10" s="44"/>
      <c r="BB10" s="44">
        <f>データ!X6</f>
        <v>9329.86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OkVGf+d4yf7YAjlpECnwnQa/BfCECm33vIau9KI13/58nH2tpVCD4JxxCeejC2ebv+qJ4eKcTrG6XInXlC7+g==" saltValue="nxgns4lv9axjHPWNbpgox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401307</v>
      </c>
      <c r="D6" s="19">
        <f t="shared" si="3"/>
        <v>46</v>
      </c>
      <c r="E6" s="19">
        <f t="shared" si="3"/>
        <v>17</v>
      </c>
      <c r="F6" s="19">
        <f t="shared" si="3"/>
        <v>1</v>
      </c>
      <c r="G6" s="19">
        <f t="shared" si="3"/>
        <v>0</v>
      </c>
      <c r="H6" s="19" t="str">
        <f t="shared" si="3"/>
        <v>福岡県　福岡市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59.24</v>
      </c>
      <c r="P6" s="20">
        <f t="shared" si="3"/>
        <v>99.74</v>
      </c>
      <c r="Q6" s="20">
        <f t="shared" si="3"/>
        <v>82.13</v>
      </c>
      <c r="R6" s="20">
        <f t="shared" si="3"/>
        <v>2651</v>
      </c>
      <c r="S6" s="20">
        <f t="shared" si="3"/>
        <v>1608140</v>
      </c>
      <c r="T6" s="20">
        <f t="shared" si="3"/>
        <v>343.47</v>
      </c>
      <c r="U6" s="20">
        <f t="shared" si="3"/>
        <v>4682.04</v>
      </c>
      <c r="V6" s="20">
        <f t="shared" si="3"/>
        <v>1604830</v>
      </c>
      <c r="W6" s="20">
        <f t="shared" si="3"/>
        <v>172.01</v>
      </c>
      <c r="X6" s="20">
        <f t="shared" si="3"/>
        <v>9329.86</v>
      </c>
      <c r="Y6" s="21">
        <f>IF(Y7="",NA(),Y7)</f>
        <v>113.33</v>
      </c>
      <c r="Z6" s="21">
        <f t="shared" ref="Z6:AH6" si="4">IF(Z7="",NA(),Z7)</f>
        <v>111.76</v>
      </c>
      <c r="AA6" s="21">
        <f t="shared" si="4"/>
        <v>111.22</v>
      </c>
      <c r="AB6" s="21">
        <f t="shared" si="4"/>
        <v>113.79</v>
      </c>
      <c r="AC6" s="21">
        <f t="shared" si="4"/>
        <v>114.56</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71.53</v>
      </c>
      <c r="AV6" s="21">
        <f t="shared" ref="AV6:BD6" si="6">IF(AV7="",NA(),AV7)</f>
        <v>73.58</v>
      </c>
      <c r="AW6" s="21">
        <f t="shared" si="6"/>
        <v>65.989999999999995</v>
      </c>
      <c r="AX6" s="21">
        <f t="shared" si="6"/>
        <v>77.150000000000006</v>
      </c>
      <c r="AY6" s="21">
        <f t="shared" si="6"/>
        <v>90.5</v>
      </c>
      <c r="AZ6" s="21">
        <f t="shared" si="6"/>
        <v>71.39</v>
      </c>
      <c r="BA6" s="21">
        <f t="shared" si="6"/>
        <v>74.09</v>
      </c>
      <c r="BB6" s="21">
        <f t="shared" si="6"/>
        <v>71.900000000000006</v>
      </c>
      <c r="BC6" s="21">
        <f t="shared" si="6"/>
        <v>73.75</v>
      </c>
      <c r="BD6" s="21">
        <f t="shared" si="6"/>
        <v>77.47</v>
      </c>
      <c r="BE6" s="20" t="str">
        <f>IF(BE7="","",IF(BE7="-","【-】","【"&amp;SUBSTITUTE(TEXT(BE7,"#,##0.00"),"-","△")&amp;"】"))</f>
        <v>【82.75】</v>
      </c>
      <c r="BF6" s="21">
        <f>IF(BF7="",NA(),BF7)</f>
        <v>428.82</v>
      </c>
      <c r="BG6" s="21">
        <f t="shared" ref="BG6:BO6" si="7">IF(BG7="",NA(),BG7)</f>
        <v>407.99</v>
      </c>
      <c r="BH6" s="21">
        <f t="shared" si="7"/>
        <v>430.57</v>
      </c>
      <c r="BI6" s="21">
        <f t="shared" si="7"/>
        <v>355.71</v>
      </c>
      <c r="BJ6" s="21">
        <f t="shared" si="7"/>
        <v>344.93</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124.95</v>
      </c>
      <c r="BR6" s="21">
        <f t="shared" ref="BR6:BZ6" si="8">IF(BR7="",NA(),BR7)</f>
        <v>120.39</v>
      </c>
      <c r="BS6" s="21">
        <f t="shared" si="8"/>
        <v>107.03</v>
      </c>
      <c r="BT6" s="21">
        <f t="shared" si="8"/>
        <v>124</v>
      </c>
      <c r="BU6" s="21">
        <f t="shared" si="8"/>
        <v>124.87</v>
      </c>
      <c r="BV6" s="21">
        <f t="shared" si="8"/>
        <v>105.67</v>
      </c>
      <c r="BW6" s="21">
        <f t="shared" si="8"/>
        <v>105.37</v>
      </c>
      <c r="BX6" s="21">
        <f t="shared" si="8"/>
        <v>99.93</v>
      </c>
      <c r="BY6" s="21">
        <f t="shared" si="8"/>
        <v>100.14</v>
      </c>
      <c r="BZ6" s="21">
        <f t="shared" si="8"/>
        <v>100.02</v>
      </c>
      <c r="CA6" s="20" t="str">
        <f>IF(CA7="","",IF(CA7="-","【-】","【"&amp;SUBSTITUTE(TEXT(CA7,"#,##0.00"),"-","△")&amp;"】"))</f>
        <v>【97.94】</v>
      </c>
      <c r="CB6" s="21">
        <f>IF(CB7="",NA(),CB7)</f>
        <v>135.38</v>
      </c>
      <c r="CC6" s="21">
        <f t="shared" ref="CC6:CK6" si="9">IF(CC7="",NA(),CC7)</f>
        <v>140.93</v>
      </c>
      <c r="CD6" s="21">
        <f t="shared" si="9"/>
        <v>145.07</v>
      </c>
      <c r="CE6" s="21">
        <f t="shared" si="9"/>
        <v>142.19</v>
      </c>
      <c r="CF6" s="21">
        <f t="shared" si="9"/>
        <v>141.75</v>
      </c>
      <c r="CG6" s="21">
        <f t="shared" si="9"/>
        <v>118.72</v>
      </c>
      <c r="CH6" s="21">
        <f t="shared" si="9"/>
        <v>120.5</v>
      </c>
      <c r="CI6" s="21">
        <f t="shared" si="9"/>
        <v>127.3</v>
      </c>
      <c r="CJ6" s="21">
        <f t="shared" si="9"/>
        <v>126.99</v>
      </c>
      <c r="CK6" s="21">
        <f t="shared" si="9"/>
        <v>130.54</v>
      </c>
      <c r="CL6" s="20" t="str">
        <f>IF(CL7="","",IF(CL7="-","【-】","【"&amp;SUBSTITUTE(TEXT(CL7,"#,##0.00"),"-","△")&amp;"】"))</f>
        <v>【140.98】</v>
      </c>
      <c r="CM6" s="21">
        <f>IF(CM7="",NA(),CM7)</f>
        <v>58.05</v>
      </c>
      <c r="CN6" s="21">
        <f t="shared" ref="CN6:CV6" si="10">IF(CN7="",NA(),CN7)</f>
        <v>58.28</v>
      </c>
      <c r="CO6" s="21">
        <f t="shared" si="10"/>
        <v>57.95</v>
      </c>
      <c r="CP6" s="21">
        <f t="shared" si="10"/>
        <v>61.34</v>
      </c>
      <c r="CQ6" s="21">
        <f t="shared" si="10"/>
        <v>61.81</v>
      </c>
      <c r="CR6" s="21">
        <f t="shared" si="10"/>
        <v>58.16</v>
      </c>
      <c r="CS6" s="21">
        <f t="shared" si="10"/>
        <v>58.91</v>
      </c>
      <c r="CT6" s="21">
        <f t="shared" si="10"/>
        <v>58.31</v>
      </c>
      <c r="CU6" s="21">
        <f t="shared" si="10"/>
        <v>57.8</v>
      </c>
      <c r="CV6" s="21">
        <f t="shared" si="10"/>
        <v>59.34</v>
      </c>
      <c r="CW6" s="20" t="str">
        <f>IF(CW7="","",IF(CW7="-","【-】","【"&amp;SUBSTITUTE(TEXT(CW7,"#,##0.00"),"-","△")&amp;"】"))</f>
        <v>【60.13】</v>
      </c>
      <c r="CX6" s="21">
        <f>IF(CX7="",NA(),CX7)</f>
        <v>99.69</v>
      </c>
      <c r="CY6" s="21">
        <f t="shared" ref="CY6:DG6" si="11">IF(CY7="",NA(),CY7)</f>
        <v>99.72</v>
      </c>
      <c r="CZ6" s="21">
        <f t="shared" si="11"/>
        <v>99.75</v>
      </c>
      <c r="DA6" s="21">
        <f t="shared" si="11"/>
        <v>99.76</v>
      </c>
      <c r="DB6" s="21">
        <f t="shared" si="11"/>
        <v>99.78</v>
      </c>
      <c r="DC6" s="21">
        <f t="shared" si="11"/>
        <v>99.1</v>
      </c>
      <c r="DD6" s="21">
        <f t="shared" si="11"/>
        <v>99.16</v>
      </c>
      <c r="DE6" s="21">
        <f t="shared" si="11"/>
        <v>99.21</v>
      </c>
      <c r="DF6" s="21">
        <f t="shared" si="11"/>
        <v>99.25</v>
      </c>
      <c r="DG6" s="21">
        <f t="shared" si="11"/>
        <v>99.29</v>
      </c>
      <c r="DH6" s="20" t="str">
        <f>IF(DH7="","",IF(DH7="-","【-】","【"&amp;SUBSTITUTE(TEXT(DH7,"#,##0.00"),"-","△")&amp;"】"))</f>
        <v>【96.00】</v>
      </c>
      <c r="DI6" s="21">
        <f>IF(DI7="",NA(),DI7)</f>
        <v>48.32</v>
      </c>
      <c r="DJ6" s="21">
        <f t="shared" ref="DJ6:DR6" si="12">IF(DJ7="",NA(),DJ7)</f>
        <v>49.43</v>
      </c>
      <c r="DK6" s="21">
        <f t="shared" si="12"/>
        <v>50.52</v>
      </c>
      <c r="DL6" s="21">
        <f t="shared" si="12"/>
        <v>51.51</v>
      </c>
      <c r="DM6" s="21">
        <f t="shared" si="12"/>
        <v>52.53</v>
      </c>
      <c r="DN6" s="21">
        <f t="shared" si="12"/>
        <v>49.35</v>
      </c>
      <c r="DO6" s="21">
        <f t="shared" si="12"/>
        <v>50.38</v>
      </c>
      <c r="DP6" s="21">
        <f t="shared" si="12"/>
        <v>51.54</v>
      </c>
      <c r="DQ6" s="21">
        <f t="shared" si="12"/>
        <v>52.5</v>
      </c>
      <c r="DR6" s="21">
        <f t="shared" si="12"/>
        <v>53.36</v>
      </c>
      <c r="DS6" s="20" t="str">
        <f>IF(DS7="","",IF(DS7="-","【-】","【"&amp;SUBSTITUTE(TEXT(DS7,"#,##0.00"),"-","△")&amp;"】"))</f>
        <v>【42.20】</v>
      </c>
      <c r="DT6" s="21">
        <f>IF(DT7="",NA(),DT7)</f>
        <v>7.02</v>
      </c>
      <c r="DU6" s="21">
        <f t="shared" ref="DU6:EC6" si="13">IF(DU7="",NA(),DU7)</f>
        <v>8</v>
      </c>
      <c r="DV6" s="21">
        <f t="shared" si="13"/>
        <v>8.84</v>
      </c>
      <c r="DW6" s="21">
        <f t="shared" si="13"/>
        <v>9.98</v>
      </c>
      <c r="DX6" s="21">
        <f t="shared" si="13"/>
        <v>11.67</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0.28999999999999998</v>
      </c>
      <c r="EF6" s="21">
        <f t="shared" ref="EF6:EN6" si="14">IF(EF7="",NA(),EF7)</f>
        <v>0.32</v>
      </c>
      <c r="EG6" s="21">
        <f t="shared" si="14"/>
        <v>0.4</v>
      </c>
      <c r="EH6" s="21">
        <f t="shared" si="14"/>
        <v>0.19</v>
      </c>
      <c r="EI6" s="21">
        <f t="shared" si="14"/>
        <v>0.31</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401307</v>
      </c>
      <c r="D7" s="23">
        <v>46</v>
      </c>
      <c r="E7" s="23">
        <v>17</v>
      </c>
      <c r="F7" s="23">
        <v>1</v>
      </c>
      <c r="G7" s="23">
        <v>0</v>
      </c>
      <c r="H7" s="23" t="s">
        <v>96</v>
      </c>
      <c r="I7" s="23" t="s">
        <v>97</v>
      </c>
      <c r="J7" s="23" t="s">
        <v>98</v>
      </c>
      <c r="K7" s="23" t="s">
        <v>99</v>
      </c>
      <c r="L7" s="23" t="s">
        <v>100</v>
      </c>
      <c r="M7" s="23" t="s">
        <v>101</v>
      </c>
      <c r="N7" s="24" t="s">
        <v>102</v>
      </c>
      <c r="O7" s="24">
        <v>59.24</v>
      </c>
      <c r="P7" s="24">
        <v>99.74</v>
      </c>
      <c r="Q7" s="24">
        <v>82.13</v>
      </c>
      <c r="R7" s="24">
        <v>2651</v>
      </c>
      <c r="S7" s="24">
        <v>1608140</v>
      </c>
      <c r="T7" s="24">
        <v>343.47</v>
      </c>
      <c r="U7" s="24">
        <v>4682.04</v>
      </c>
      <c r="V7" s="24">
        <v>1604830</v>
      </c>
      <c r="W7" s="24">
        <v>172.01</v>
      </c>
      <c r="X7" s="24">
        <v>9329.86</v>
      </c>
      <c r="Y7" s="24">
        <v>113.33</v>
      </c>
      <c r="Z7" s="24">
        <v>111.76</v>
      </c>
      <c r="AA7" s="24">
        <v>111.22</v>
      </c>
      <c r="AB7" s="24">
        <v>113.79</v>
      </c>
      <c r="AC7" s="24">
        <v>114.56</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71.53</v>
      </c>
      <c r="AV7" s="24">
        <v>73.58</v>
      </c>
      <c r="AW7" s="24">
        <v>65.989999999999995</v>
      </c>
      <c r="AX7" s="24">
        <v>77.150000000000006</v>
      </c>
      <c r="AY7" s="24">
        <v>90.5</v>
      </c>
      <c r="AZ7" s="24">
        <v>71.39</v>
      </c>
      <c r="BA7" s="24">
        <v>74.09</v>
      </c>
      <c r="BB7" s="24">
        <v>71.900000000000006</v>
      </c>
      <c r="BC7" s="24">
        <v>73.75</v>
      </c>
      <c r="BD7" s="24">
        <v>77.47</v>
      </c>
      <c r="BE7" s="24">
        <v>82.75</v>
      </c>
      <c r="BF7" s="24">
        <v>428.82</v>
      </c>
      <c r="BG7" s="24">
        <v>407.99</v>
      </c>
      <c r="BH7" s="24">
        <v>430.57</v>
      </c>
      <c r="BI7" s="24">
        <v>355.71</v>
      </c>
      <c r="BJ7" s="24">
        <v>344.93</v>
      </c>
      <c r="BK7" s="24">
        <v>551.04</v>
      </c>
      <c r="BL7" s="24">
        <v>523.58000000000004</v>
      </c>
      <c r="BM7" s="24">
        <v>508.99</v>
      </c>
      <c r="BN7" s="24">
        <v>497.17</v>
      </c>
      <c r="BO7" s="24">
        <v>479.62</v>
      </c>
      <c r="BP7" s="24">
        <v>602.55999999999995</v>
      </c>
      <c r="BQ7" s="24">
        <v>124.95</v>
      </c>
      <c r="BR7" s="24">
        <v>120.39</v>
      </c>
      <c r="BS7" s="24">
        <v>107.03</v>
      </c>
      <c r="BT7" s="24">
        <v>124</v>
      </c>
      <c r="BU7" s="24">
        <v>124.87</v>
      </c>
      <c r="BV7" s="24">
        <v>105.67</v>
      </c>
      <c r="BW7" s="24">
        <v>105.37</v>
      </c>
      <c r="BX7" s="24">
        <v>99.93</v>
      </c>
      <c r="BY7" s="24">
        <v>100.14</v>
      </c>
      <c r="BZ7" s="24">
        <v>100.02</v>
      </c>
      <c r="CA7" s="24">
        <v>97.94</v>
      </c>
      <c r="CB7" s="24">
        <v>135.38</v>
      </c>
      <c r="CC7" s="24">
        <v>140.93</v>
      </c>
      <c r="CD7" s="24">
        <v>145.07</v>
      </c>
      <c r="CE7" s="24">
        <v>142.19</v>
      </c>
      <c r="CF7" s="24">
        <v>141.75</v>
      </c>
      <c r="CG7" s="24">
        <v>118.72</v>
      </c>
      <c r="CH7" s="24">
        <v>120.5</v>
      </c>
      <c r="CI7" s="24">
        <v>127.3</v>
      </c>
      <c r="CJ7" s="24">
        <v>126.99</v>
      </c>
      <c r="CK7" s="24">
        <v>130.54</v>
      </c>
      <c r="CL7" s="24">
        <v>140.97999999999999</v>
      </c>
      <c r="CM7" s="24">
        <v>58.05</v>
      </c>
      <c r="CN7" s="24">
        <v>58.28</v>
      </c>
      <c r="CO7" s="24">
        <v>57.95</v>
      </c>
      <c r="CP7" s="24">
        <v>61.34</v>
      </c>
      <c r="CQ7" s="24">
        <v>61.81</v>
      </c>
      <c r="CR7" s="24">
        <v>58.16</v>
      </c>
      <c r="CS7" s="24">
        <v>58.91</v>
      </c>
      <c r="CT7" s="24">
        <v>58.31</v>
      </c>
      <c r="CU7" s="24">
        <v>57.8</v>
      </c>
      <c r="CV7" s="24">
        <v>59.34</v>
      </c>
      <c r="CW7" s="24">
        <v>60.13</v>
      </c>
      <c r="CX7" s="24">
        <v>99.69</v>
      </c>
      <c r="CY7" s="24">
        <v>99.72</v>
      </c>
      <c r="CZ7" s="24">
        <v>99.75</v>
      </c>
      <c r="DA7" s="24">
        <v>99.76</v>
      </c>
      <c r="DB7" s="24">
        <v>99.78</v>
      </c>
      <c r="DC7" s="24">
        <v>99.1</v>
      </c>
      <c r="DD7" s="24">
        <v>99.16</v>
      </c>
      <c r="DE7" s="24">
        <v>99.21</v>
      </c>
      <c r="DF7" s="24">
        <v>99.25</v>
      </c>
      <c r="DG7" s="24">
        <v>99.29</v>
      </c>
      <c r="DH7" s="24">
        <v>96</v>
      </c>
      <c r="DI7" s="24">
        <v>48.32</v>
      </c>
      <c r="DJ7" s="24">
        <v>49.43</v>
      </c>
      <c r="DK7" s="24">
        <v>50.52</v>
      </c>
      <c r="DL7" s="24">
        <v>51.51</v>
      </c>
      <c r="DM7" s="24">
        <v>52.53</v>
      </c>
      <c r="DN7" s="24">
        <v>49.35</v>
      </c>
      <c r="DO7" s="24">
        <v>50.38</v>
      </c>
      <c r="DP7" s="24">
        <v>51.54</v>
      </c>
      <c r="DQ7" s="24">
        <v>52.5</v>
      </c>
      <c r="DR7" s="24">
        <v>53.36</v>
      </c>
      <c r="DS7" s="24">
        <v>42.2</v>
      </c>
      <c r="DT7" s="24">
        <v>7.02</v>
      </c>
      <c r="DU7" s="24">
        <v>8</v>
      </c>
      <c r="DV7" s="24">
        <v>8.84</v>
      </c>
      <c r="DW7" s="24">
        <v>9.98</v>
      </c>
      <c r="DX7" s="24">
        <v>11.67</v>
      </c>
      <c r="DY7" s="24">
        <v>12.06</v>
      </c>
      <c r="DZ7" s="24">
        <v>13.41</v>
      </c>
      <c r="EA7" s="24">
        <v>15.06</v>
      </c>
      <c r="EB7" s="24">
        <v>16.87</v>
      </c>
      <c r="EC7" s="24">
        <v>18.739999999999998</v>
      </c>
      <c r="ED7" s="24">
        <v>9.4600000000000009</v>
      </c>
      <c r="EE7" s="24">
        <v>0.28999999999999998</v>
      </c>
      <c r="EF7" s="24">
        <v>0.32</v>
      </c>
      <c r="EG7" s="24">
        <v>0.4</v>
      </c>
      <c r="EH7" s="24">
        <v>0.19</v>
      </c>
      <c r="EI7" s="24">
        <v>0.31</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7106EE1-A0A1-4118-9C95-7FF34ED127DA}"/>
</file>

<file path=customXml/itemProps2.xml><?xml version="1.0" encoding="utf-8"?>
<ds:datastoreItem xmlns:ds="http://schemas.openxmlformats.org/officeDocument/2006/customXml" ds:itemID="{95F4205F-4ABC-4CF5-AA16-4FB9833EA573}"/>
</file>

<file path=customXml/itemProps3.xml><?xml version="1.0" encoding="utf-8"?>
<ds:datastoreItem xmlns:ds="http://schemas.openxmlformats.org/officeDocument/2006/customXml" ds:itemID="{E6D3436B-6532-44E7-8A8B-AD7D100C1ED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2025-12-23T06:05:20Z</dcterms:created>
  <dcterms:modified xsi:type="dcterms:W3CDTF">2026-01-27T07:16:06Z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