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2025年度\☆☆01 室共通\【毎年1月】公営企業に係る経営比較分析表(課長決裁）\02 作成物＆作成作業関連資料類\03　2026.01.26〆　回答作成\02　作成\"/>
    </mc:Choice>
  </mc:AlternateContent>
  <xr:revisionPtr revIDLastSave="0" documentId="13_ncr:1_{F8E8EC45-3ED7-4AF6-A54D-652BDAC2D9AB}" xr6:coauthVersionLast="47" xr6:coauthVersionMax="47" xr10:uidLastSave="{00000000-0000-0000-0000-000000000000}"/>
  <workbookProtection workbookAlgorithmName="SHA-512" workbookHashValue="ZgAmhgxu8QeOePGPwlIlWWw1F62IMOocaK0GcQZ7fOaC+8DEQXsWfn79TlLsGyCejYlFEHvHEf/yBaUH/d7fHw==" workbookSaltValue="to/2ZZzgwIjSZpNvASUqt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B10" i="4"/>
  <c r="BB8" i="4"/>
  <c r="AT8" i="4"/>
  <c r="AL8"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<sst xmlns="http://schemas.openxmlformats.org/spreadsheetml/2006/main" count="228" uniqueCount="113">
  <si>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</si>
  <si>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</si>
  <si>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</si>
  <si>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</si>
  <si>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</si>
  <si>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</si>
  <si>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</si>
  <si>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</si>
  <si>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</si>
  <si>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</si>
  <si>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</si>
  <si>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</si>
  <si>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</si>
  <si>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</si>
  <si>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</si>
  <si>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</si>
  <si>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</si>
  <si>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</si>
  <si>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</si>
  <si>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</si>
  <si>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</si>
  <si>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</si>
  <si>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</si>
  <si>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</si>
  <si>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</si>
  <si>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</si>
  <si>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</si>
  <si>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</si>
  <si>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</si>
  <si>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</si>
  <si>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</si>
  <si>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</si>
  <si>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</si>
  <si>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</si>
  <si>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</si>
  <si>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</si>
  <si>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</si>
  <si>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</si>
  <si>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</si>
  <si>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</si>
  <si>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</si>
  <si>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</si>
  <si>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</si>
  <si>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</si>
  <si>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</si>
  <si>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</si>
  <si>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</si>
  <si>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</si>
  <si>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</si>
  <si>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</si>
  <si>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</si>
  <si>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</si>
  <si>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</si>
  <si>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</si>
  <si>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</si>
  <si>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</si>
  <si>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</si>
  <si>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</si>
  <si>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</si>
  <si>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</si>
  <si>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</si>
  <si>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</si>
  <si>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</si>
  <si>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</si>
  <si>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</si>
  <si>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</si>
  <si>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</si>
  <si>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</si>
  <si>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</si>
  <si>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</si>
  <si>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</si>
  <si>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</si>
  <si>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</si>
  <si>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</si>
  <si>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</si>
  <si>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</si>
  <si>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</si>
  <si>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</si>
  <si>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</si>
  <si>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</si>
  <si>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</si>
  <si>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</si>
  <si>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</si>
  <si>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</si>
  <si>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</si>
  <si>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</si>
  <si>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</si>
  <si>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</si>
  <si>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</si>
  <si>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</si>
  <si>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</si>
  <si>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</si>
  <si>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</si>
  <si>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熊本市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</si>
  <si>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</si>
  <si>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</si>
  <si>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</si>
  <si>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</si>
  <si>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</si>
  <si>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</si>
  <si>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</si>
  <si>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</si>
  <si>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</si>
  <si>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</si>
  <si>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</si>
  <si>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</si>
  <si>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</si>
  <si>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</si>
  <si>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</si>
  <si>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</si>
  <si>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及び②管路経年化率は、施設や管路の更新を順次行っており、類似団体と比較すると低い値となっています。近年は微増傾向にありますが、更新費用の平準化や経費縮減といったアセットマネジメントの観点に基づき、改築更新・耐震化などの水道施設の強靭化に向けて事業を実施しています。
　③本市では、老朽化した基幹管路（導水管・送水管・配水本管）及び配水支管の更新に取り組んでいます。近年の実施状況としては、大口径基幹管路を優先的に更新しております。そのため工事費が高額となり、管路更新率が伸び悩んでおり、類似団体と比較すると低い値となっています。</t>
    <phoneticPr fontId="4"/>
  </si>
  <si>
    <t>　①経常収支比率は、100％以上で推移し類似団体平均値よりも高く良好な値を示しています。
　②累積欠損金比率は、平成4年度以降欠損金を計上していません。
　③流動比率は、類似団体平均値よりも高く、十分な支払い能力がある状態です。
　④企業債残高対給水収益比率は、給水収益が減少傾向にあるため、比率は類似団体平均値を上回っています。しかしながら、経営戦略における令和6年度の目標値は262％であり目標を達成しています。
　⑤料金回収率は、類似団体平均値より高く100％を上回っており、良好な状態です。
　⑥給水原価は、良質な地下水に恵まれていることから、類似団体平均値よりも低く抑えられています。
　⑦施設利用率は、令和6年度に配水能力が増加したことに対して1日平均配水量が減少したことから、類似団体平均値と比べて低くなりました。
　⑧有収率は、類似団体平均値よりも低いため、漏水対策を実施しながら、有収率の向上に努めます。</t>
    <rPh sb="186" eb="189">
      <t>モクヒョウチ</t>
    </rPh>
    <rPh sb="307" eb="309">
      <t>レイワ</t>
    </rPh>
    <rPh sb="310" eb="312">
      <t>ネンド</t>
    </rPh>
    <rPh sb="318" eb="320">
      <t>ゾウカ</t>
    </rPh>
    <rPh sb="325" eb="326">
      <t>タイ</t>
    </rPh>
    <rPh sb="329" eb="332">
      <t>ニチヘイキン</t>
    </rPh>
    <rPh sb="332" eb="335">
      <t>ハイスイリョウ</t>
    </rPh>
    <rPh sb="336" eb="338">
      <t>ゲンショウ</t>
    </rPh>
    <rPh sb="356" eb="357">
      <t>ヒク</t>
    </rPh>
    <phoneticPr fontId="4"/>
  </si>
  <si>
    <t>　経営の健全性及び効率性に係る指標を分析すると、おおむね健全な状態です。今後、料金収入は、人口減少や節水機器の高性能化等により減少傾向となる見込みです。増加する施設の更新需要については、適切な維持管理による長寿命化を図りつつ、老朽度や重要度などに基づき計画的に対応します。職員数は減少傾向のため、委託事業に関する履行監視能力や、ICT等の情報通信技術の利活用能力等の、職員の能力開発を進めます。人件費や物価の高騰など維持管理費の増加に対応していくため、施設や管路のライフサイクルコストの最適化を図るなど経費削減に努めます。将来にわたって上質なサービスを提供するために、「熊本市上下水道事業経営戦略」に則った事業運営に取り組んでいます。</t>
    <rPh sb="36" eb="38">
      <t>コンゴ</t>
    </rPh>
    <rPh sb="59" eb="60">
      <t>ナド</t>
    </rPh>
    <rPh sb="130" eb="132">
      <t>タイオウ</t>
    </rPh>
    <rPh sb="208" eb="213">
      <t>イジカンリヒ</t>
    </rPh>
    <rPh sb="214" eb="216">
      <t>ゾウカ</t>
    </rPh>
    <rPh sb="251" eb="253">
      <t>ケイヒ</t>
    </rPh>
    <rPh sb="253" eb="255">
      <t>サクゲン</t>
    </rPh>
    <rPh sb="256" eb="25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</si>
</sst>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c:v>
                </c:pt>
                <c:pt idx="1">
                  <c:v>0.12</c:v>
                </c:pt>
                <c:pt idx="2">
                  <c:v>0.41</c:v>
                </c:pt>
                <c:pt idx="3">
                  <c:v>0.35</c:v>
                </c:pt>
                <c:pt idx="4">
                  <c:v>0.26</c:v>
                </c:pt>
              </c:numCache>
            </c:numRef>
          </c:val>
          <c:extLst>
            <c:ext xmlns:c16="http://schemas.microsoft.com/office/drawing/2014/chart" uri="{C3380CC4-5D6E-409C-BE32-E72D297353CC}">
              <c16:uniqueId val="{00000000-8D12-4E1A-9582-C0FC252A3A8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8D12-4E1A-9582-C0FC252A3A8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68.41</c:v>
                </c:pt>
                <c:pt idx="1">
                  <c:v>67.459999999999994</c:v>
                </c:pt>
                <c:pt idx="2">
                  <c:v>67.31</c:v>
                </c:pt>
                <c:pt idx="3">
                  <c:v>67.650000000000006</c:v>
                </c:pt>
                <c:pt idx="4">
                  <c:v>58.73</c:v>
                </c:pt>
              </c:numCache>
            </c:numRef>
          </c:val>
          <c:extLst>
            <c:ext xmlns:c16="http://schemas.microsoft.com/office/drawing/2014/chart" uri="{C3380CC4-5D6E-409C-BE32-E72D297353CC}">
              <c16:uniqueId val="{00000000-D73E-4DA9-BD51-4C916F915F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D73E-4DA9-BD51-4C916F915F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89.64</c:v>
                </c:pt>
                <c:pt idx="1">
                  <c:v>89.39</c:v>
                </c:pt>
                <c:pt idx="2">
                  <c:v>88.38</c:v>
                </c:pt>
                <c:pt idx="3">
                  <c:v>87.46</c:v>
                </c:pt>
                <c:pt idx="4">
                  <c:v>86.37</c:v>
                </c:pt>
              </c:numCache>
            </c:numRef>
          </c:val>
          <c:extLst>
            <c:ext xmlns:c16="http://schemas.microsoft.com/office/drawing/2014/chart" uri="{C3380CC4-5D6E-409C-BE32-E72D297353CC}">
              <c16:uniqueId val="{00000000-D0DD-453F-8A25-A3080F36BE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D0DD-453F-8A25-A3080F36BE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127.79</c:v>
                </c:pt>
                <c:pt idx="1">
                  <c:v>128</c:v>
                </c:pt>
                <c:pt idx="2">
                  <c:v>122.35</c:v>
                </c:pt>
                <c:pt idx="3">
                  <c:v>123.33</c:v>
                </c:pt>
                <c:pt idx="4">
                  <c:v>117.7</c:v>
                </c:pt>
              </c:numCache>
            </c:numRef>
          </c:val>
          <c:extLst>
            <c:ext xmlns:c16="http://schemas.microsoft.com/office/drawing/2014/chart" uri="{C3380CC4-5D6E-409C-BE32-E72D297353CC}">
              <c16:uniqueId val="{00000000-47FA-4545-A9A6-981D3B1C728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47FA-4545-A9A6-981D3B1C728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47.37</c:v>
                </c:pt>
                <c:pt idx="1">
                  <c:v>48.42</c:v>
                </c:pt>
                <c:pt idx="2">
                  <c:v>48.99</c:v>
                </c:pt>
                <c:pt idx="3">
                  <c:v>49.79</c:v>
                </c:pt>
                <c:pt idx="4">
                  <c:v>50.37</c:v>
                </c:pt>
              </c:numCache>
            </c:numRef>
          </c:val>
          <c:extLst>
            <c:ext xmlns:c16="http://schemas.microsoft.com/office/drawing/2014/chart" uri="{C3380CC4-5D6E-409C-BE32-E72D297353CC}">
              <c16:uniqueId val="{00000000-2AF3-46EB-8FF6-50C245CF2F8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2AF3-46EB-8FF6-50C245CF2F8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22.08</c:v>
                </c:pt>
                <c:pt idx="1">
                  <c:v>23.22</c:v>
                </c:pt>
                <c:pt idx="2">
                  <c:v>23.68</c:v>
                </c:pt>
                <c:pt idx="3">
                  <c:v>24.72</c:v>
                </c:pt>
                <c:pt idx="4">
                  <c:v>26</c:v>
                </c:pt>
              </c:numCache>
            </c:numRef>
          </c:val>
          <c:extLst>
            <c:ext xmlns:c16="http://schemas.microsoft.com/office/drawing/2014/chart" uri="{C3380CC4-5D6E-409C-BE32-E72D297353CC}">
              <c16:uniqueId val="{00000000-B98C-4851-831C-004F58C9670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B98C-4851-831C-004F58C9670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AE-46B2-BFCB-745F9784F5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AAE-46B2-BFCB-745F9784F5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377.37</c:v>
                </c:pt>
                <c:pt idx="1">
                  <c:v>403.29</c:v>
                </c:pt>
                <c:pt idx="2">
                  <c:v>258.95</c:v>
                </c:pt>
                <c:pt idx="3">
                  <c:v>271.73</c:v>
                </c:pt>
                <c:pt idx="4">
                  <c:v>216.67</c:v>
                </c:pt>
              </c:numCache>
            </c:numRef>
          </c:val>
          <c:extLst>
            <c:ext xmlns:c16="http://schemas.microsoft.com/office/drawing/2014/chart" uri="{C3380CC4-5D6E-409C-BE32-E72D297353CC}">
              <c16:uniqueId val="{00000000-5D91-4DE5-AB10-9DB897E7CF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5D91-4DE5-AB10-9DB897E7CF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280.89</c:v>
                </c:pt>
                <c:pt idx="1">
                  <c:v>275.10000000000002</c:v>
                </c:pt>
                <c:pt idx="2">
                  <c:v>269.39999999999998</c:v>
                </c:pt>
                <c:pt idx="3">
                  <c:v>257.60000000000002</c:v>
                </c:pt>
                <c:pt idx="4">
                  <c:v>244.72</c:v>
                </c:pt>
              </c:numCache>
            </c:numRef>
          </c:val>
          <c:extLst>
            <c:ext xmlns:c16="http://schemas.microsoft.com/office/drawing/2014/chart" uri="{C3380CC4-5D6E-409C-BE32-E72D297353CC}">
              <c16:uniqueId val="{00000000-A42F-4731-9836-158CE1CDEEE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A42F-4731-9836-158CE1CDEEE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124.77</c:v>
                </c:pt>
                <c:pt idx="1">
                  <c:v>123.8</c:v>
                </c:pt>
                <c:pt idx="2">
                  <c:v>118.47</c:v>
                </c:pt>
                <c:pt idx="3">
                  <c:v>119.15</c:v>
                </c:pt>
                <c:pt idx="4">
                  <c:v>113.29</c:v>
                </c:pt>
              </c:numCache>
            </c:numRef>
          </c:val>
          <c:extLst>
            <c:ext xmlns:c16="http://schemas.microsoft.com/office/drawing/2014/chart" uri="{C3380CC4-5D6E-409C-BE32-E72D297353CC}">
              <c16:uniqueId val="{00000000-C53D-466B-A15E-E714D629292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C53D-466B-A15E-E714D629292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129.71</c:v>
                </c:pt>
                <c:pt idx="1">
                  <c:v>131.1</c:v>
                </c:pt>
                <c:pt idx="2">
                  <c:v>137.79</c:v>
                </c:pt>
                <c:pt idx="3">
                  <c:v>137.88999999999999</c:v>
                </c:pt>
                <c:pt idx="4">
                  <c:v>145.4</c:v>
                </c:pt>
              </c:numCache>
            </c:numRef>
          </c:val>
          <c:extLst>
            <c:ext xmlns:c16="http://schemas.microsoft.com/office/drawing/2014/chart" uri="{C3380CC4-5D6E-409C-BE32-E72D297353CC}">
              <c16:uniqueId val="{00000000-77B8-4CB5-B322-54C6161421E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77B8-4CB5-B322-54C6161421E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熊本県　熊本市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731331</v>
      </c>
      <c r="AM8" s="65"/>
      <c r="AN8" s="65"/>
      <c r="AO8" s="65"/>
      <c r="AP8" s="65"/>
      <c r="AQ8" s="65"/>
      <c r="AR8" s="65"/>
      <c r="AS8" s="65"/>
      <c r="AT8" s="36">
        <f>データ!$S$6</f>
        <v>390.32</v>
      </c>
      <c r="AU8" s="37"/>
      <c r="AV8" s="37"/>
      <c r="AW8" s="37"/>
      <c r="AX8" s="37"/>
      <c r="AY8" s="37"/>
      <c r="AZ8" s="37"/>
      <c r="BA8" s="37"/>
      <c r="BB8" s="54">
        <f>データ!$T$6</f>
        <v>1873.67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75.900000000000006</v>
      </c>
      <c r="J10" s="37"/>
      <c r="K10" s="37"/>
      <c r="L10" s="37"/>
      <c r="M10" s="37"/>
      <c r="N10" s="37"/>
      <c r="O10" s="64"/>
      <c r="P10" s="54">
        <f>データ!$P$6</f>
        <v>97.03</v>
      </c>
      <c r="Q10" s="54"/>
      <c r="R10" s="54"/>
      <c r="S10" s="54"/>
      <c r="T10" s="54"/>
      <c r="U10" s="54"/>
      <c r="V10" s="54"/>
      <c r="W10" s="65">
        <f>データ!$Q$6</f>
        <v>2640</v>
      </c>
      <c r="X10" s="65"/>
      <c r="Y10" s="65"/>
      <c r="Z10" s="65"/>
      <c r="AA10" s="65"/>
      <c r="AB10" s="65"/>
      <c r="AC10" s="65"/>
      <c r="AD10" s="2"/>
      <c r="AE10" s="2"/>
      <c r="AF10" s="2"/>
      <c r="AG10" s="2"/>
      <c r="AH10" s="2"/>
      <c r="AI10" s="2"/>
      <c r="AJ10" s="2"/>
      <c r="AK10" s="2"/>
      <c r="AL10" s="65">
        <f>データ!$U$6</f>
        <v>707456</v>
      </c>
      <c r="AM10" s="65"/>
      <c r="AN10" s="65"/>
      <c r="AO10" s="65"/>
      <c r="AP10" s="65"/>
      <c r="AQ10" s="65"/>
      <c r="AR10" s="65"/>
      <c r="AS10" s="65"/>
      <c r="AT10" s="36">
        <f>データ!$V$6</f>
        <v>324.16000000000003</v>
      </c>
      <c r="AU10" s="37"/>
      <c r="AV10" s="37"/>
      <c r="AW10" s="37"/>
      <c r="AX10" s="37"/>
      <c r="AY10" s="37"/>
      <c r="AZ10" s="37"/>
      <c r="BA10" s="37"/>
      <c r="BB10" s="54">
        <f>データ!$W$6</f>
        <v>2182.4299999999998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PtV9TUpNwWUyJ6jv8Z56N+YSVMx4IG0RZsGOHz3uoudNPaK34udHlG7FQrJoJFdXOuXGuM7KQDlaLiB0ITYHQ==" saltValue="I14HhFRyr6RB7Cth6rbUq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431001</v>
      </c>
      <c r="D6" s="20">
        <f t="shared" si="3"/>
        <v>46</v>
      </c>
      <c r="E6" s="20">
        <f t="shared" si="3"/>
        <v>1</v>
      </c>
      <c r="F6" s="20">
        <f t="shared" si="3"/>
        <v>0</v>
      </c>
      <c r="G6" s="20">
        <f t="shared" si="3"/>
        <v>1</v>
      </c>
      <c r="H6" s="20" t="str">
        <f t="shared" si="3"/>
        <v>熊本県　熊本市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75.900000000000006</v>
      </c>
      <c r="P6" s="21">
        <f t="shared" si="3"/>
        <v>97.03</v>
      </c>
      <c r="Q6" s="21">
        <f t="shared" si="3"/>
        <v>2640</v>
      </c>
      <c r="R6" s="21">
        <f t="shared" si="3"/>
        <v>731331</v>
      </c>
      <c r="S6" s="21">
        <f t="shared" si="3"/>
        <v>390.32</v>
      </c>
      <c r="T6" s="21">
        <f t="shared" si="3"/>
        <v>1873.67</v>
      </c>
      <c r="U6" s="21">
        <f t="shared" si="3"/>
        <v>707456</v>
      </c>
      <c r="V6" s="21">
        <f t="shared" si="3"/>
        <v>324.16000000000003</v>
      </c>
      <c r="W6" s="21">
        <f t="shared" si="3"/>
        <v>2182.4299999999998</v>
      </c>
      <c r="X6" s="22">
        <f>IF(X7="",NA(),X7)</f>
        <v>127.79</v>
      </c>
      <c r="Y6" s="22">
        <f t="shared" ref="Y6:AG6" si="4">IF(Y7="",NA(),Y7)</f>
        <v>128</v>
      </c>
      <c r="Z6" s="22">
        <f t="shared" si="4"/>
        <v>122.35</v>
      </c>
      <c r="AA6" s="22">
        <f t="shared" si="4"/>
        <v>123.33</v>
      </c>
      <c r="AB6" s="22">
        <f t="shared" si="4"/>
        <v>117.7</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377.37</v>
      </c>
      <c r="AU6" s="22">
        <f t="shared" ref="AU6:BC6" si="6">IF(AU7="",NA(),AU7)</f>
        <v>403.29</v>
      </c>
      <c r="AV6" s="22">
        <f t="shared" si="6"/>
        <v>258.95</v>
      </c>
      <c r="AW6" s="22">
        <f t="shared" si="6"/>
        <v>271.73</v>
      </c>
      <c r="AX6" s="22">
        <f t="shared" si="6"/>
        <v>216.67</v>
      </c>
      <c r="AY6" s="22">
        <f t="shared" si="6"/>
        <v>170.76</v>
      </c>
      <c r="AZ6" s="22">
        <f t="shared" si="6"/>
        <v>169.11</v>
      </c>
      <c r="BA6" s="22">
        <f t="shared" si="6"/>
        <v>157.01</v>
      </c>
      <c r="BB6" s="22">
        <f t="shared" si="6"/>
        <v>147.65</v>
      </c>
      <c r="BC6" s="22">
        <f t="shared" si="6"/>
        <v>150.03</v>
      </c>
      <c r="BD6" s="21" t="str">
        <f>IF(BD7="","",IF(BD7="-","【-】","【"&amp;SUBSTITUTE(TEXT(BD7,"#,##0.00"),"-","△")&amp;"】"))</f>
        <v>【239.69】</v>
      </c>
      <c r="BE6" s="22">
        <f>IF(BE7="",NA(),BE7)</f>
        <v>280.89</v>
      </c>
      <c r="BF6" s="22">
        <f t="shared" ref="BF6:BN6" si="7">IF(BF7="",NA(),BF7)</f>
        <v>275.10000000000002</v>
      </c>
      <c r="BG6" s="22">
        <f t="shared" si="7"/>
        <v>269.39999999999998</v>
      </c>
      <c r="BH6" s="22">
        <f t="shared" si="7"/>
        <v>257.60000000000002</v>
      </c>
      <c r="BI6" s="22">
        <f t="shared" si="7"/>
        <v>244.72</v>
      </c>
      <c r="BJ6" s="22">
        <f t="shared" si="7"/>
        <v>200.12</v>
      </c>
      <c r="BK6" s="22">
        <f t="shared" si="7"/>
        <v>194.42</v>
      </c>
      <c r="BL6" s="22">
        <f t="shared" si="7"/>
        <v>195.5</v>
      </c>
      <c r="BM6" s="22">
        <f t="shared" si="7"/>
        <v>195.64</v>
      </c>
      <c r="BN6" s="22">
        <f t="shared" si="7"/>
        <v>199.14</v>
      </c>
      <c r="BO6" s="21" t="str">
        <f>IF(BO7="","",IF(BO7="-","【-】","【"&amp;SUBSTITUTE(TEXT(BO7,"#,##0.00"),"-","△")&amp;"】"))</f>
        <v>【264.86】</v>
      </c>
      <c r="BP6" s="22">
        <f>IF(BP7="",NA(),BP7)</f>
        <v>124.77</v>
      </c>
      <c r="BQ6" s="22">
        <f t="shared" ref="BQ6:BY6" si="8">IF(BQ7="",NA(),BQ7)</f>
        <v>123.8</v>
      </c>
      <c r="BR6" s="22">
        <f t="shared" si="8"/>
        <v>118.47</v>
      </c>
      <c r="BS6" s="22">
        <f t="shared" si="8"/>
        <v>119.15</v>
      </c>
      <c r="BT6" s="22">
        <f t="shared" si="8"/>
        <v>113.29</v>
      </c>
      <c r="BU6" s="22">
        <f t="shared" si="8"/>
        <v>98.26</v>
      </c>
      <c r="BV6" s="22">
        <f t="shared" si="8"/>
        <v>100.4</v>
      </c>
      <c r="BW6" s="22">
        <f t="shared" si="8"/>
        <v>96.51</v>
      </c>
      <c r="BX6" s="22">
        <f t="shared" si="8"/>
        <v>95.29</v>
      </c>
      <c r="BY6" s="22">
        <f t="shared" si="8"/>
        <v>95.27</v>
      </c>
      <c r="BZ6" s="21" t="str">
        <f>IF(BZ7="","",IF(BZ7="-","【-】","【"&amp;SUBSTITUTE(TEXT(BZ7,"#,##0.00"),"-","△")&amp;"】"))</f>
        <v>【97.59】</v>
      </c>
      <c r="CA6" s="22">
        <f>IF(CA7="",NA(),CA7)</f>
        <v>129.71</v>
      </c>
      <c r="CB6" s="22">
        <f t="shared" ref="CB6:CJ6" si="9">IF(CB7="",NA(),CB7)</f>
        <v>131.1</v>
      </c>
      <c r="CC6" s="22">
        <f t="shared" si="9"/>
        <v>137.79</v>
      </c>
      <c r="CD6" s="22">
        <f t="shared" si="9"/>
        <v>137.88999999999999</v>
      </c>
      <c r="CE6" s="22">
        <f t="shared" si="9"/>
        <v>145.4</v>
      </c>
      <c r="CF6" s="22">
        <f t="shared" si="9"/>
        <v>172.33</v>
      </c>
      <c r="CG6" s="22">
        <f t="shared" si="9"/>
        <v>172.8</v>
      </c>
      <c r="CH6" s="22">
        <f t="shared" si="9"/>
        <v>180.94</v>
      </c>
      <c r="CI6" s="22">
        <f t="shared" si="9"/>
        <v>186.56</v>
      </c>
      <c r="CJ6" s="22">
        <f t="shared" si="9"/>
        <v>189.6</v>
      </c>
      <c r="CK6" s="21" t="str">
        <f>IF(CK7="","",IF(CK7="-","【-】","【"&amp;SUBSTITUTE(TEXT(CK7,"#,##0.00"),"-","△")&amp;"】"))</f>
        <v>【181.66】</v>
      </c>
      <c r="CL6" s="22">
        <f>IF(CL7="",NA(),CL7)</f>
        <v>68.41</v>
      </c>
      <c r="CM6" s="22">
        <f t="shared" ref="CM6:CU6" si="10">IF(CM7="",NA(),CM7)</f>
        <v>67.459999999999994</v>
      </c>
      <c r="CN6" s="22">
        <f t="shared" si="10"/>
        <v>67.31</v>
      </c>
      <c r="CO6" s="22">
        <f t="shared" si="10"/>
        <v>67.650000000000006</v>
      </c>
      <c r="CP6" s="22">
        <f t="shared" si="10"/>
        <v>58.73</v>
      </c>
      <c r="CQ6" s="22">
        <f t="shared" si="10"/>
        <v>59.37</v>
      </c>
      <c r="CR6" s="22">
        <f t="shared" si="10"/>
        <v>58.84</v>
      </c>
      <c r="CS6" s="22">
        <f t="shared" si="10"/>
        <v>58.91</v>
      </c>
      <c r="CT6" s="22">
        <f t="shared" si="10"/>
        <v>58.89</v>
      </c>
      <c r="CU6" s="22">
        <f t="shared" si="10"/>
        <v>59.38</v>
      </c>
      <c r="CV6" s="21" t="str">
        <f>IF(CV7="","",IF(CV7="-","【-】","【"&amp;SUBSTITUTE(TEXT(CV7,"#,##0.00"),"-","△")&amp;"】"))</f>
        <v>【60.21】</v>
      </c>
      <c r="CW6" s="22">
        <f>IF(CW7="",NA(),CW7)</f>
        <v>89.64</v>
      </c>
      <c r="CX6" s="22">
        <f t="shared" ref="CX6:DF6" si="11">IF(CX7="",NA(),CX7)</f>
        <v>89.39</v>
      </c>
      <c r="CY6" s="22">
        <f t="shared" si="11"/>
        <v>88.38</v>
      </c>
      <c r="CZ6" s="22">
        <f t="shared" si="11"/>
        <v>87.46</v>
      </c>
      <c r="DA6" s="22">
        <f t="shared" si="11"/>
        <v>86.37</v>
      </c>
      <c r="DB6" s="22">
        <f t="shared" si="11"/>
        <v>93.68</v>
      </c>
      <c r="DC6" s="22">
        <f t="shared" si="11"/>
        <v>94.13</v>
      </c>
      <c r="DD6" s="22">
        <f t="shared" si="11"/>
        <v>93.84</v>
      </c>
      <c r="DE6" s="22">
        <f t="shared" si="11"/>
        <v>93.56</v>
      </c>
      <c r="DF6" s="22">
        <f t="shared" si="11"/>
        <v>93.7</v>
      </c>
      <c r="DG6" s="21" t="str">
        <f>IF(DG7="","",IF(DG7="-","【-】","【"&amp;SUBSTITUTE(TEXT(DG7,"#,##0.00"),"-","△")&amp;"】"))</f>
        <v>【89.21】</v>
      </c>
      <c r="DH6" s="22">
        <f>IF(DH7="",NA(),DH7)</f>
        <v>47.37</v>
      </c>
      <c r="DI6" s="22">
        <f t="shared" ref="DI6:DQ6" si="12">IF(DI7="",NA(),DI7)</f>
        <v>48.42</v>
      </c>
      <c r="DJ6" s="22">
        <f t="shared" si="12"/>
        <v>48.99</v>
      </c>
      <c r="DK6" s="22">
        <f t="shared" si="12"/>
        <v>49.79</v>
      </c>
      <c r="DL6" s="22">
        <f t="shared" si="12"/>
        <v>50.37</v>
      </c>
      <c r="DM6" s="22">
        <f t="shared" si="12"/>
        <v>50.32</v>
      </c>
      <c r="DN6" s="22">
        <f t="shared" si="12"/>
        <v>50.93</v>
      </c>
      <c r="DO6" s="22">
        <f t="shared" si="12"/>
        <v>51.24</v>
      </c>
      <c r="DP6" s="22">
        <f t="shared" si="12"/>
        <v>51.59</v>
      </c>
      <c r="DQ6" s="22">
        <f t="shared" si="12"/>
        <v>51.71</v>
      </c>
      <c r="DR6" s="21" t="str">
        <f>IF(DR7="","",IF(DR7="-","【-】","【"&amp;SUBSTITUTE(TEXT(DR7,"#,##0.00"),"-","△")&amp;"】"))</f>
        <v>【52.41】</v>
      </c>
      <c r="DS6" s="22">
        <f>IF(DS7="",NA(),DS7)</f>
        <v>22.08</v>
      </c>
      <c r="DT6" s="22">
        <f t="shared" ref="DT6:EB6" si="13">IF(DT7="",NA(),DT7)</f>
        <v>23.22</v>
      </c>
      <c r="DU6" s="22">
        <f t="shared" si="13"/>
        <v>23.68</v>
      </c>
      <c r="DV6" s="22">
        <f t="shared" si="13"/>
        <v>24.72</v>
      </c>
      <c r="DW6" s="22">
        <f t="shared" si="13"/>
        <v>26</v>
      </c>
      <c r="DX6" s="22">
        <f t="shared" si="13"/>
        <v>24.26</v>
      </c>
      <c r="DY6" s="22">
        <f t="shared" si="13"/>
        <v>25.55</v>
      </c>
      <c r="DZ6" s="22">
        <f t="shared" si="13"/>
        <v>26.73</v>
      </c>
      <c r="EA6" s="22">
        <f t="shared" si="13"/>
        <v>28.09</v>
      </c>
      <c r="EB6" s="22">
        <f t="shared" si="13"/>
        <v>29.51</v>
      </c>
      <c r="EC6" s="21" t="str">
        <f>IF(EC7="","",IF(EC7="-","【-】","【"&amp;SUBSTITUTE(TEXT(EC7,"#,##0.00"),"-","△")&amp;"】"))</f>
        <v>【26.78】</v>
      </c>
      <c r="ED6" s="22">
        <f>IF(ED7="",NA(),ED7)</f>
        <v>0.8</v>
      </c>
      <c r="EE6" s="22">
        <f t="shared" ref="EE6:EM6" si="14">IF(EE7="",NA(),EE7)</f>
        <v>0.12</v>
      </c>
      <c r="EF6" s="22">
        <f t="shared" si="14"/>
        <v>0.41</v>
      </c>
      <c r="EG6" s="22">
        <f t="shared" si="14"/>
        <v>0.35</v>
      </c>
      <c r="EH6" s="22">
        <f t="shared" si="14"/>
        <v>0.26</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431001</v>
      </c>
      <c r="D7" s="24">
        <v>46</v>
      </c>
      <c r="E7" s="24">
        <v>1</v>
      </c>
      <c r="F7" s="24">
        <v>0</v>
      </c>
      <c r="G7" s="24">
        <v>1</v>
      </c>
      <c r="H7" s="24" t="s">
        <v>93</v>
      </c>
      <c r="I7" s="24" t="s">
        <v>94</v>
      </c>
      <c r="J7" s="24" t="s">
        <v>95</v>
      </c>
      <c r="K7" s="24" t="s">
        <v>96</v>
      </c>
      <c r="L7" s="24" t="s">
        <v>97</v>
      </c>
      <c r="M7" s="24" t="s">
        <v>98</v>
      </c>
      <c r="N7" s="25" t="s">
        <v>99</v>
      </c>
      <c r="O7" s="25">
        <v>75.900000000000006</v>
      </c>
      <c r="P7" s="25">
        <v>97.03</v>
      </c>
      <c r="Q7" s="25">
        <v>2640</v>
      </c>
      <c r="R7" s="25">
        <v>731331</v>
      </c>
      <c r="S7" s="25">
        <v>390.32</v>
      </c>
      <c r="T7" s="25">
        <v>1873.67</v>
      </c>
      <c r="U7" s="25">
        <v>707456</v>
      </c>
      <c r="V7" s="25">
        <v>324.16000000000003</v>
      </c>
      <c r="W7" s="25">
        <v>2182.4299999999998</v>
      </c>
      <c r="X7" s="25">
        <v>127.79</v>
      </c>
      <c r="Y7" s="25">
        <v>128</v>
      </c>
      <c r="Z7" s="25">
        <v>122.35</v>
      </c>
      <c r="AA7" s="25">
        <v>123.33</v>
      </c>
      <c r="AB7" s="25">
        <v>117.7</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377.37</v>
      </c>
      <c r="AU7" s="25">
        <v>403.29</v>
      </c>
      <c r="AV7" s="25">
        <v>258.95</v>
      </c>
      <c r="AW7" s="25">
        <v>271.73</v>
      </c>
      <c r="AX7" s="25">
        <v>216.67</v>
      </c>
      <c r="AY7" s="25">
        <v>170.76</v>
      </c>
      <c r="AZ7" s="25">
        <v>169.11</v>
      </c>
      <c r="BA7" s="25">
        <v>157.01</v>
      </c>
      <c r="BB7" s="25">
        <v>147.65</v>
      </c>
      <c r="BC7" s="25">
        <v>150.03</v>
      </c>
      <c r="BD7" s="25">
        <v>239.69</v>
      </c>
      <c r="BE7" s="25">
        <v>280.89</v>
      </c>
      <c r="BF7" s="25">
        <v>275.10000000000002</v>
      </c>
      <c r="BG7" s="25">
        <v>269.39999999999998</v>
      </c>
      <c r="BH7" s="25">
        <v>257.60000000000002</v>
      </c>
      <c r="BI7" s="25">
        <v>244.72</v>
      </c>
      <c r="BJ7" s="25">
        <v>200.12</v>
      </c>
      <c r="BK7" s="25">
        <v>194.42</v>
      </c>
      <c r="BL7" s="25">
        <v>195.5</v>
      </c>
      <c r="BM7" s="25">
        <v>195.64</v>
      </c>
      <c r="BN7" s="25">
        <v>199.14</v>
      </c>
      <c r="BO7" s="25">
        <v>264.86</v>
      </c>
      <c r="BP7" s="25">
        <v>124.77</v>
      </c>
      <c r="BQ7" s="25">
        <v>123.8</v>
      </c>
      <c r="BR7" s="25">
        <v>118.47</v>
      </c>
      <c r="BS7" s="25">
        <v>119.15</v>
      </c>
      <c r="BT7" s="25">
        <v>113.29</v>
      </c>
      <c r="BU7" s="25">
        <v>98.26</v>
      </c>
      <c r="BV7" s="25">
        <v>100.4</v>
      </c>
      <c r="BW7" s="25">
        <v>96.51</v>
      </c>
      <c r="BX7" s="25">
        <v>95.29</v>
      </c>
      <c r="BY7" s="25">
        <v>95.27</v>
      </c>
      <c r="BZ7" s="25">
        <v>97.59</v>
      </c>
      <c r="CA7" s="25">
        <v>129.71</v>
      </c>
      <c r="CB7" s="25">
        <v>131.1</v>
      </c>
      <c r="CC7" s="25">
        <v>137.79</v>
      </c>
      <c r="CD7" s="25">
        <v>137.88999999999999</v>
      </c>
      <c r="CE7" s="25">
        <v>145.4</v>
      </c>
      <c r="CF7" s="25">
        <v>172.33</v>
      </c>
      <c r="CG7" s="25">
        <v>172.8</v>
      </c>
      <c r="CH7" s="25">
        <v>180.94</v>
      </c>
      <c r="CI7" s="25">
        <v>186.56</v>
      </c>
      <c r="CJ7" s="25">
        <v>189.6</v>
      </c>
      <c r="CK7" s="25">
        <v>181.66</v>
      </c>
      <c r="CL7" s="25">
        <v>68.41</v>
      </c>
      <c r="CM7" s="25">
        <v>67.459999999999994</v>
      </c>
      <c r="CN7" s="25">
        <v>67.31</v>
      </c>
      <c r="CO7" s="25">
        <v>67.650000000000006</v>
      </c>
      <c r="CP7" s="25">
        <v>58.73</v>
      </c>
      <c r="CQ7" s="25">
        <v>59.37</v>
      </c>
      <c r="CR7" s="25">
        <v>58.84</v>
      </c>
      <c r="CS7" s="25">
        <v>58.91</v>
      </c>
      <c r="CT7" s="25">
        <v>58.89</v>
      </c>
      <c r="CU7" s="25">
        <v>59.38</v>
      </c>
      <c r="CV7" s="25">
        <v>60.21</v>
      </c>
      <c r="CW7" s="25">
        <v>89.64</v>
      </c>
      <c r="CX7" s="25">
        <v>89.39</v>
      </c>
      <c r="CY7" s="25">
        <v>88.38</v>
      </c>
      <c r="CZ7" s="25">
        <v>87.46</v>
      </c>
      <c r="DA7" s="25">
        <v>86.37</v>
      </c>
      <c r="DB7" s="25">
        <v>93.68</v>
      </c>
      <c r="DC7" s="25">
        <v>94.13</v>
      </c>
      <c r="DD7" s="25">
        <v>93.84</v>
      </c>
      <c r="DE7" s="25">
        <v>93.56</v>
      </c>
      <c r="DF7" s="25">
        <v>93.7</v>
      </c>
      <c r="DG7" s="25">
        <v>89.21</v>
      </c>
      <c r="DH7" s="25">
        <v>47.37</v>
      </c>
      <c r="DI7" s="25">
        <v>48.42</v>
      </c>
      <c r="DJ7" s="25">
        <v>48.99</v>
      </c>
      <c r="DK7" s="25">
        <v>49.79</v>
      </c>
      <c r="DL7" s="25">
        <v>50.37</v>
      </c>
      <c r="DM7" s="25">
        <v>50.32</v>
      </c>
      <c r="DN7" s="25">
        <v>50.93</v>
      </c>
      <c r="DO7" s="25">
        <v>51.24</v>
      </c>
      <c r="DP7" s="25">
        <v>51.59</v>
      </c>
      <c r="DQ7" s="25">
        <v>51.71</v>
      </c>
      <c r="DR7" s="25">
        <v>52.41</v>
      </c>
      <c r="DS7" s="25">
        <v>22.08</v>
      </c>
      <c r="DT7" s="25">
        <v>23.22</v>
      </c>
      <c r="DU7" s="25">
        <v>23.68</v>
      </c>
      <c r="DV7" s="25">
        <v>24.72</v>
      </c>
      <c r="DW7" s="25">
        <v>26</v>
      </c>
      <c r="DX7" s="25">
        <v>24.26</v>
      </c>
      <c r="DY7" s="25">
        <v>25.55</v>
      </c>
      <c r="DZ7" s="25">
        <v>26.73</v>
      </c>
      <c r="EA7" s="25">
        <v>28.09</v>
      </c>
      <c r="EB7" s="25">
        <v>29.51</v>
      </c>
      <c r="EC7" s="25">
        <v>26.78</v>
      </c>
      <c r="ED7" s="25">
        <v>0.8</v>
      </c>
      <c r="EE7" s="25">
        <v>0.12</v>
      </c>
      <c r="EF7" s="25">
        <v>0.41</v>
      </c>
      <c r="EG7" s="25">
        <v>0.35</v>
      </c>
      <c r="EH7" s="25">
        <v>0.26</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2DE5205-4DA9-460E-92CB-65DC21BFFF7C}"/>
</file>

<file path=customXml/itemProps2.xml><?xml version="1.0" encoding="utf-8"?>
<ds:datastoreItem xmlns:ds="http://schemas.openxmlformats.org/officeDocument/2006/customXml" ds:itemID="{9565950E-D8AF-44C9-9D31-C85DEAC6EBF0}"/>
</file>

<file path=customXml/itemProps3.xml><?xml version="1.0" encoding="utf-8"?>
<ds:datastoreItem xmlns:ds="http://schemas.openxmlformats.org/officeDocument/2006/customXml" ds:itemID="{FDE9B353-407C-4CF1-8BC4-F7007341DEE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2026-01-22T03:00:08Z</cp:lastPrinted>
  <dcterms:created xsi:type="dcterms:W3CDTF">2025-12-12T09:24:01Z</dcterms:created>
  <dcterms:modified xsi:type="dcterms:W3CDTF">2026-01-26T05:26:30Z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