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EEAD7C62-E0AE-42EA-AEBD-BD841339AB93}" xr6:coauthVersionLast="47" xr6:coauthVersionMax="47" xr10:uidLastSave="{A0A61C81-A45A-4715-A2B3-39CA7FC4891B}"/>
  <workbookProtection workbookAlgorithmName="SHA-512" workbookHashValue="DbA2xVVqEyWk2kgU+NwhrieSGOaDP0W7euNdkDWAuraP18OhzdRWrTFFVuu3wIauB05pwitfj/veBQyVHxgYNQ==" workbookSaltValue="0hVJ3IrT7udoe/dRHoxoD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12" i="5" l="1"/>
  <c r="DG12" i="5"/>
  <c r="CI12" i="5"/>
  <c r="DT11" i="5"/>
  <c r="CV11" i="5"/>
  <c r="AF11" i="5"/>
  <c r="CB10" i="5"/>
  <c r="F10" i="5"/>
  <c r="DI10" i="5" s="1"/>
  <c r="E10" i="5"/>
  <c r="CW10" i="5" s="1"/>
  <c r="D10" i="5"/>
  <c r="BD10" i="5" s="1"/>
  <c r="C10" i="5"/>
  <c r="CU10" i="5" s="1"/>
  <c r="B10" i="5"/>
  <c r="AF10" i="5" s="1"/>
  <c r="DZ9" i="5"/>
  <c r="DO9" i="5"/>
  <c r="DD9" i="5"/>
  <c r="CS9" i="5"/>
  <c r="CH9" i="5"/>
  <c r="BW9" i="5"/>
  <c r="BL9" i="5"/>
  <c r="BA9" i="5"/>
  <c r="AP9" i="5"/>
  <c r="AE9" i="5"/>
  <c r="T9" i="5"/>
  <c r="EJ6" i="5"/>
  <c r="EI6" i="5"/>
  <c r="EH6" i="5"/>
  <c r="ED12" i="5" s="1"/>
  <c r="EG6" i="5"/>
  <c r="EF6" i="5"/>
  <c r="EB12" i="5" s="1"/>
  <c r="EE6" i="5"/>
  <c r="MW81" i="4"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KO80" i="4" s="1"/>
  <c r="DR6" i="5"/>
  <c r="DS11" i="5" s="1"/>
  <c r="DQ6" i="5"/>
  <c r="DP6" i="5"/>
  <c r="HL80" i="4" s="1"/>
  <c r="DO6" i="5"/>
  <c r="DP11" i="5" s="1"/>
  <c r="DN6" i="5"/>
  <c r="HK90" i="4" s="1"/>
  <c r="DM6" i="5"/>
  <c r="DL6" i="5"/>
  <c r="DH12" i="5" s="1"/>
  <c r="DK6" i="5"/>
  <c r="DJ6" i="5"/>
  <c r="DF12" i="5" s="1"/>
  <c r="DI6" i="5"/>
  <c r="DH6" i="5"/>
  <c r="DI11" i="5" s="1"/>
  <c r="DG6" i="5"/>
  <c r="DH11" i="5" s="1"/>
  <c r="DF6" i="5"/>
  <c r="DG11" i="5" s="1"/>
  <c r="DE6" i="5"/>
  <c r="DF11" i="5" s="1"/>
  <c r="DD6" i="5"/>
  <c r="DE11" i="5" s="1"/>
  <c r="DC6" i="5"/>
  <c r="GJ90" i="4" s="1"/>
  <c r="DB6" i="5"/>
  <c r="CX12" i="5" s="1"/>
  <c r="DA6" i="5"/>
  <c r="CZ6" i="5"/>
  <c r="CV12" i="5" s="1"/>
  <c r="CY6" i="5"/>
  <c r="CU12" i="5" s="1"/>
  <c r="CX6" i="5"/>
  <c r="CT12" i="5" s="1"/>
  <c r="CW6" i="5"/>
  <c r="CX11" i="5" s="1"/>
  <c r="CV6" i="5"/>
  <c r="QN55" i="4" s="1"/>
  <c r="CU6" i="5"/>
  <c r="CT6" i="5"/>
  <c r="CU11" i="5" s="1"/>
  <c r="CS6" i="5"/>
  <c r="CT11" i="5" s="1"/>
  <c r="CR6" i="5"/>
  <c r="FI90" i="4" s="1"/>
  <c r="CQ6" i="5"/>
  <c r="CM12" i="5" s="1"/>
  <c r="CP6" i="5"/>
  <c r="CL12" i="5" s="1"/>
  <c r="CO6" i="5"/>
  <c r="CK12" i="5" s="1"/>
  <c r="CN6" i="5"/>
  <c r="CJ12" i="5" s="1"/>
  <c r="CM6" i="5"/>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FL55" i="4" s="1"/>
  <c r="BW6" i="5"/>
  <c r="BX11" i="5" s="1"/>
  <c r="BV6" i="5"/>
  <c r="BU6" i="5"/>
  <c r="BQ12" i="5" s="1"/>
  <c r="BT6" i="5"/>
  <c r="BP12" i="5" s="1"/>
  <c r="BS6" i="5"/>
  <c r="BL56" i="4"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FL32" i="4" s="1"/>
  <c r="AE6" i="5"/>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DG90" i="4"/>
  <c r="CF90" i="4"/>
  <c r="RA81" i="4"/>
  <c r="JN81" i="4"/>
  <c r="IM81" i="4"/>
  <c r="HL81" i="4"/>
  <c r="GK81" i="4"/>
  <c r="CA81" i="4"/>
  <c r="AZ81" i="4"/>
  <c r="RA80" i="4"/>
  <c r="PZ80" i="4"/>
  <c r="DB80" i="4"/>
  <c r="CA80" i="4"/>
  <c r="AZ80" i="4"/>
  <c r="OY79" i="4"/>
  <c r="NX79" i="4"/>
  <c r="GK79" i="4"/>
  <c r="Y79" i="4"/>
  <c r="PT56" i="4"/>
  <c r="OZ56" i="4"/>
  <c r="OF56" i="4"/>
  <c r="MN56" i="4"/>
  <c r="JL56" i="4"/>
  <c r="RH55" i="4"/>
  <c r="PT55" i="4"/>
  <c r="OF55" i="4"/>
  <c r="LT55" i="4"/>
  <c r="HT55" i="4"/>
  <c r="GZ55" i="4"/>
  <c r="GF55" i="4"/>
  <c r="ER55" i="4"/>
  <c r="CF55" i="4"/>
  <c r="AR55" i="4"/>
  <c r="RH54" i="4"/>
  <c r="QN54" i="4"/>
  <c r="PT54" i="4"/>
  <c r="RH33" i="4"/>
  <c r="OZ33" i="4"/>
  <c r="CZ33" i="4"/>
  <c r="CF33" i="4"/>
  <c r="BL33" i="4"/>
  <c r="AR33" i="4"/>
  <c r="X33" i="4"/>
  <c r="PT32" i="4"/>
  <c r="OZ32" i="4"/>
  <c r="OF32" i="4"/>
  <c r="KF32" i="4"/>
  <c r="ER32" i="4"/>
  <c r="LT31" i="4"/>
  <c r="KF31" i="4"/>
  <c r="LZ10" i="4"/>
  <c r="IT10" i="4"/>
  <c r="FN10" i="4"/>
  <c r="CH10" i="4"/>
  <c r="B10" i="4"/>
  <c r="PF8" i="4"/>
  <c r="LZ8" i="4"/>
  <c r="IT8" i="4"/>
  <c r="FN8" i="4"/>
  <c r="CH8" i="4"/>
  <c r="B8" i="4"/>
  <c r="B5" i="4"/>
  <c r="OZ31" i="4" l="1"/>
  <c r="RH32" i="4"/>
  <c r="AR54" i="4"/>
  <c r="PZ79" i="4"/>
  <c r="DF10" i="5"/>
  <c r="BO12" i="5"/>
  <c r="RH31" i="4"/>
  <c r="CZ54" i="4"/>
  <c r="V10" i="5"/>
  <c r="CF32" i="4"/>
  <c r="GF54" i="4"/>
  <c r="CZ56" i="4"/>
  <c r="AZ79" i="4"/>
  <c r="GF56" i="4"/>
  <c r="DB79" i="4"/>
  <c r="AI10" i="5"/>
  <c r="EA12" i="5"/>
  <c r="CF31" i="4"/>
  <c r="HT32" i="4"/>
  <c r="GZ33" i="4"/>
  <c r="KF54" i="4"/>
  <c r="KO81" i="4"/>
  <c r="BN10" i="5"/>
  <c r="QN31" i="4"/>
  <c r="DS10" i="5"/>
  <c r="ED10" i="5"/>
  <c r="AR31" i="4"/>
  <c r="GZ32" i="4"/>
  <c r="HT54" i="4"/>
  <c r="GZ56" i="4"/>
  <c r="EC79" i="4"/>
  <c r="JN80" i="4"/>
  <c r="AJ10" i="5"/>
  <c r="AT10" i="5"/>
  <c r="CZ31" i="4"/>
  <c r="JL33" i="4"/>
  <c r="KZ54" i="4"/>
  <c r="KF55" i="4"/>
  <c r="KF56" i="4"/>
  <c r="IM79" i="4"/>
  <c r="MW80" i="4"/>
  <c r="GZ31" i="4"/>
  <c r="LT32" i="4"/>
  <c r="KZ33" i="4"/>
  <c r="LT54" i="4"/>
  <c r="KZ55" i="4"/>
  <c r="KZ56" i="4"/>
  <c r="JN79" i="4"/>
  <c r="NX80" i="4"/>
  <c r="NX81" i="4"/>
  <c r="BP10" i="5"/>
  <c r="CF54" i="4"/>
  <c r="X56" i="4"/>
  <c r="DH10" i="5"/>
  <c r="X10" i="5"/>
  <c r="DT10" i="5"/>
  <c r="GZ54" i="4"/>
  <c r="GK80" i="4"/>
  <c r="HT31" i="4"/>
  <c r="MN33" i="4"/>
  <c r="OZ54" i="4"/>
  <c r="LT56" i="4"/>
  <c r="KO79" i="4"/>
  <c r="OY80" i="4"/>
  <c r="CA10" i="5"/>
  <c r="CL10" i="5"/>
  <c r="X31" i="4"/>
  <c r="ER31" i="4"/>
  <c r="X32" i="4"/>
  <c r="ER33" i="4"/>
  <c r="OF54" i="4"/>
  <c r="CZ55" i="4"/>
  <c r="HT56" i="4"/>
  <c r="GF31" i="4"/>
  <c r="KZ31" i="4"/>
  <c r="PT31" i="4"/>
  <c r="AR32" i="4"/>
  <c r="GF32" i="4"/>
  <c r="KZ32" i="4"/>
  <c r="GF33" i="4"/>
  <c r="KF33" i="4"/>
  <c r="OF33" i="4"/>
  <c r="X54" i="4"/>
  <c r="ER54" i="4"/>
  <c r="X55" i="4"/>
  <c r="OZ55" i="4"/>
  <c r="AR56" i="4"/>
  <c r="ER56" i="4"/>
  <c r="RH56" i="4"/>
  <c r="Y80" i="4"/>
  <c r="EC80" i="4"/>
  <c r="DB81" i="4"/>
  <c r="PZ81" i="4"/>
  <c r="AG11" i="5"/>
  <c r="BY11" i="5"/>
  <c r="DQ11" i="5"/>
  <c r="DE10" i="5"/>
  <c r="BM10" i="5"/>
  <c r="U10" i="5"/>
  <c r="CT10" i="5"/>
  <c r="BB10" i="5"/>
  <c r="EA10" i="5"/>
  <c r="CI10" i="5"/>
  <c r="AQ10" i="5"/>
  <c r="MW79" i="4"/>
  <c r="JL54" i="4"/>
  <c r="JL31" i="4"/>
  <c r="BE11" i="5"/>
  <c r="CW11" i="5"/>
  <c r="OF31" i="4"/>
  <c r="CZ32" i="4"/>
  <c r="HT33" i="4"/>
  <c r="LT33" i="4"/>
  <c r="PT33" i="4"/>
  <c r="CF56" i="4"/>
  <c r="AG12" i="5"/>
  <c r="FL33" i="4"/>
  <c r="BE12" i="5"/>
  <c r="QN33" i="4"/>
  <c r="BY12" i="5"/>
  <c r="FL56" i="4"/>
  <c r="CW12" i="5"/>
  <c r="QN56" i="4"/>
  <c r="DE12" i="5"/>
  <c r="Y81" i="4"/>
  <c r="DI12" i="5"/>
  <c r="EC81" i="4"/>
  <c r="DR11" i="5"/>
  <c r="IM80" i="4"/>
  <c r="EC12" i="5"/>
  <c r="OY81" i="4"/>
  <c r="DP10" i="5"/>
  <c r="W11" i="5"/>
  <c r="AQ11" i="5"/>
  <c r="BO11" i="5"/>
  <c r="CI11" i="5"/>
  <c r="EC10" i="5"/>
  <c r="CK10" i="5"/>
  <c r="AS10" i="5"/>
  <c r="DR10" i="5"/>
  <c r="BZ10" i="5"/>
  <c r="AH10" i="5"/>
  <c r="DG10" i="5"/>
  <c r="BO10" i="5"/>
  <c r="W10" i="5"/>
  <c r="CA79" i="4"/>
  <c r="BL54" i="4"/>
  <c r="BL31" i="4"/>
  <c r="BX10" i="5"/>
  <c r="CV10" i="5"/>
  <c r="AU11" i="5"/>
  <c r="CM11" i="5"/>
  <c r="FL31" i="4"/>
  <c r="MN31" i="4"/>
  <c r="FL54" i="4"/>
  <c r="MN54" i="4"/>
  <c r="HL79" i="4"/>
  <c r="RA79" i="4"/>
  <c r="AG10" i="5"/>
  <c r="AU10" i="5"/>
  <c r="BE10" i="5"/>
  <c r="BY10" i="5"/>
  <c r="CM10" i="5"/>
  <c r="DQ10" i="5"/>
  <c r="EE10" i="5"/>
  <c r="AR10" i="5"/>
  <c r="BF10" i="5"/>
  <c r="CJ10" i="5"/>
  <c r="CX10" i="5"/>
  <c r="EB10" i="5"/>
  <c r="Y10" i="5"/>
  <c r="BC10" i="5"/>
  <c r="BQ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<sst xmlns="http://schemas.openxmlformats.org/spreadsheetml/2006/main" count="262" uniqueCount="107">
  <si>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</si>
  <si>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</si>
  <si>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</si>
  <si>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</si>
  <si>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</si>
  <si>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</si>
  <si>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</si>
  <si>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</si>
  <si>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</si>
  <si>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</si>
  <si>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</si>
  <si>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</si>
  <si>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</si>
  <si>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</si>
  <si>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</si>
  <si>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</si>
  <si>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</si>
  <si>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</si>
  <si>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</si>
  <si>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</si>
  <si>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</si>
  <si>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</si>
  <si>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</si>
  <si>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</si>
  <si>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</si>
  <si>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</si>
  <si>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</si>
  <si>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</si>
  <si>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</si>
  <si>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</si>
  <si>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</si>
  <si>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</si>
  <si>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</si>
  <si>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</si>
  <si>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</si>
  <si>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</si>
  <si>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</si>
  <si>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</si>
  <si>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</si>
  <si>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</si>
  <si>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</si>
  <si>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</si>
  <si>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</si>
  <si>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</si>
  <si>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</si>
  <si>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</si>
  <si>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</si>
  <si>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</si>
  <si>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</si>
  <si>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</si>
  <si>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</si>
  <si>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</si>
  <si>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</si>
  <si>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</si>
  <si>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</si>
  <si>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</si>
  <si>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</si>
  <si>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</si>
  <si>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</si>
  <si>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</si>
  <si>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</si>
  <si>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</si>
  <si>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</si>
  <si>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</si>
  <si>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</si>
  <si>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</si>
  <si>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</si>
  <si>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</si>
  <si>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</si>
  <si>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</si>
  <si>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</si>
  <si>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</si>
  <si>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</si>
  <si>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</si>
  <si>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</si>
  <si>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</si>
  <si>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</si>
  <si>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</si>
  <si>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</si>
  <si>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</si>
  <si>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</si>
  <si>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</si>
  <si>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</si>
  <si>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</si>
  <si>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</si>
  <si>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</si>
  <si>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</si>
  <si>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</si>
  <si>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431001</t>
  </si>
  <si>
    <t>46</t>
  </si>
  <si>
    <t>02</t>
  </si>
  <si>
    <t>0</t>
  </si>
  <si>
    <t>000</t>
  </si>
  <si>
    <t>熊本県　熊本市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</si>
  <si>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</si>
  <si>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</si>
  <si>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</si>
  <si>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</si>
  <si>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</si>
  <si>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</si>
  <si>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</si>
  <si>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</si>
  <si>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</si>
  <si>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</si>
  <si>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の工業用水道事業は、平成22年3月23日、市町村合併により本市に引き継がれました。平成6年に分譲が開始され、平成10年度から入地が始まり、現在10社に供給しており、全区画の分譲が完了しました。規模が非常に小さいため、効率化を進めるには限界がある状態です。
　①経常収支比率は健全経営の水準とされる100％以上を維持し、単年度収支は黒字で推移しています。
　②累積欠損金比率は、0％を示しており、健全な経営状況であるといえます。
　③流動比率は、類似団体平均値を上回っており、十分な支払い能力がある状態です。
　④企業債残高対給水収益比率は企業債残高が少ないため、類似団体平均値を大幅に下回っています。
　⑤料金回収率は、前年度は施設の健全度調査のため事業費が増加したことで100％を下回りました。しかし、今年度は料金回収率は100％以上に回復しており、料金収入のみで給水に係る費用を賄えています。
　⑥給水原価は、前年度は事業費が増加したことで大幅に増加しました。しかし料金回収率と同様に、今年度は以前の水準へ戻り平均値を下回りました。今後も効率的な経営に努めていきます。
　⑦施設利用率は、配水量の伸び悩みにより類似団体平均値より低く推移しています。
　⑧契約率は、施設利用率と同様に、契約水量の伸び悩みにより類似団体平均値より低く推移しています。</t>
    <rPh sb="140" eb="142">
      <t>ケンゼン</t>
    </rPh>
    <rPh sb="142" eb="144">
      <t>ケイエイ</t>
    </rPh>
    <rPh sb="145" eb="147">
      <t>スイジュン</t>
    </rPh>
    <rPh sb="155" eb="157">
      <t>イジョウ</t>
    </rPh>
    <rPh sb="158" eb="160">
      <t>イジ</t>
    </rPh>
    <rPh sb="162" eb="165">
      <t>タンネンド</t>
    </rPh>
    <rPh sb="165" eb="167">
      <t>シュウシ</t>
    </rPh>
    <rPh sb="168" eb="170">
      <t>クロジ</t>
    </rPh>
    <rPh sb="171" eb="173">
      <t>スイイ</t>
    </rPh>
    <rPh sb="187" eb="188">
      <t>ヒ</t>
    </rPh>
    <rPh sb="313" eb="316">
      <t>ゼンネンド</t>
    </rPh>
    <rPh sb="317" eb="319">
      <t>シセツ</t>
    </rPh>
    <rPh sb="320" eb="325">
      <t>ケンゼンドチョウサ</t>
    </rPh>
    <rPh sb="328" eb="331">
      <t>ジギョウヒ</t>
    </rPh>
    <rPh sb="332" eb="334">
      <t>ゾウカ</t>
    </rPh>
    <rPh sb="344" eb="346">
      <t>シタマワ</t>
    </rPh>
    <rPh sb="355" eb="358">
      <t>コンネンド</t>
    </rPh>
    <rPh sb="359" eb="364">
      <t>リョウキンカイシュウリツ</t>
    </rPh>
    <rPh sb="369" eb="371">
      <t>イジョウ</t>
    </rPh>
    <rPh sb="372" eb="374">
      <t>カイフク</t>
    </rPh>
    <rPh sb="379" eb="383">
      <t>リョウキンシュウニュウ</t>
    </rPh>
    <rPh sb="386" eb="388">
      <t>キュウスイ</t>
    </rPh>
    <rPh sb="389" eb="390">
      <t>カカ</t>
    </rPh>
    <rPh sb="391" eb="393">
      <t>ヒヨウ</t>
    </rPh>
    <rPh sb="394" eb="395">
      <t>マカナ</t>
    </rPh>
    <rPh sb="410" eb="413">
      <t>ゼンネンド</t>
    </rPh>
    <rPh sb="414" eb="417">
      <t>ジギョウヒ</t>
    </rPh>
    <rPh sb="418" eb="420">
      <t>ゾウカ</t>
    </rPh>
    <rPh sb="425" eb="427">
      <t>オオハバ</t>
    </rPh>
    <rPh sb="428" eb="430">
      <t>ゾウカ</t>
    </rPh>
    <rPh sb="438" eb="442">
      <t>リョウキンカイシュウ</t>
    </rPh>
    <rPh sb="442" eb="443">
      <t>リツ</t>
    </rPh>
    <rPh sb="444" eb="446">
      <t>ドウヨウ</t>
    </rPh>
    <rPh sb="448" eb="451">
      <t>コンネンド</t>
    </rPh>
    <rPh sb="452" eb="454">
      <t>イゼン</t>
    </rPh>
    <rPh sb="455" eb="457">
      <t>スイジュン</t>
    </rPh>
    <rPh sb="458" eb="459">
      <t>モド</t>
    </rPh>
    <rPh sb="460" eb="463">
      <t>ヘイキンチ</t>
    </rPh>
    <rPh sb="464" eb="466">
      <t>シタマワ</t>
    </rPh>
    <rPh sb="471" eb="473">
      <t>コンゴ</t>
    </rPh>
    <rPh sb="474" eb="477">
      <t>コウリツテキ</t>
    </rPh>
    <rPh sb="478" eb="480">
      <t>ケイエイ</t>
    </rPh>
    <rPh sb="481" eb="482">
      <t>ツト</t>
    </rPh>
    <phoneticPr fontId="5"/>
  </si>
  <si>
    <t>　①有形固定資産減価償却率は、類似団体平均値よりも低く推移していますが、徐々に増加しています。
　②管路経年化率、③管路更新率については、法定耐用年数を迎える管路がないため、更新を行っていません。</t>
    <rPh sb="36" eb="38">
      <t>ジョジョ</t>
    </rPh>
    <rPh sb="39" eb="41">
      <t>ゾウカ</t>
    </rPh>
    <phoneticPr fontId="5"/>
  </si>
  <si>
    <t>　料金収入は企業活動に伴い有収水量が増加してることから前年度に比べ増収となり、費用においては、施設の維持管理費用が前年度より減少したことで、経常収支比率は令和4年度の水準に回復しました。今後の料金収入については入居企業数の大幅な増減は無い見込みです。職員配置や施設等の維持管理については、水道事業と併せて行うことで効率的に実施します。また、老朽化が進行する施設等の状況を適切に把握するとともに、必要に応じて修繕・更新工事を実施します。引き続き関係部局等と連携を図りながら、「熊本市上下水道事業経営戦略」に則った事業運営に取り組んでいます。</t>
    <rPh sb="161" eb="163">
      <t>ジッシ</t>
    </rPh>
    <rPh sb="217" eb="218">
      <t>ヒ</t>
    </rPh>
    <rPh sb="219" eb="220">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</si>
</sst>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40.99</c:v>
                </c:pt>
                <c:pt idx="1">
                  <c:v>43.58</c:v>
                </c:pt>
                <c:pt idx="2">
                  <c:v>46.53</c:v>
                </c:pt>
                <c:pt idx="3">
                  <c:v>49.54</c:v>
                </c:pt>
                <c:pt idx="4">
                  <c:v>52.5</c:v>
                </c:pt>
              </c:numCache>
            </c:numRef>
          </c:val>
          <c:extLst>
            <c:ext xmlns:c16="http://schemas.microsoft.com/office/drawing/2014/chart" uri="{C3380CC4-5D6E-409C-BE32-E72D297353CC}">
              <c16:uniqueId val="{00000000-8074-4947-8F22-E6AB5A4412A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8074-4947-8F22-E6AB5A4412A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1D-4EE5-A635-875FCC0FC30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601D-4EE5-A635-875FCC0FC30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107.59</c:v>
                </c:pt>
                <c:pt idx="1">
                  <c:v>113.24</c:v>
                </c:pt>
                <c:pt idx="2">
                  <c:v>112.53</c:v>
                </c:pt>
                <c:pt idx="3">
                  <c:v>100.63</c:v>
                </c:pt>
                <c:pt idx="4">
                  <c:v>110.6</c:v>
                </c:pt>
              </c:numCache>
            </c:numRef>
          </c:val>
          <c:extLst>
            <c:ext xmlns:c16="http://schemas.microsoft.com/office/drawing/2014/chart" uri="{C3380CC4-5D6E-409C-BE32-E72D297353CC}">
              <c16:uniqueId val="{00000000-FDE2-4557-9093-74C8CA5EC5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FDE2-4557-9093-74C8CA5EC5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BA-4EEA-B189-D72CACC21F4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E9BA-4EEA-B189-D72CACC21F4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51-4E1D-8EEF-841A58496C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2051-4E1D-8EEF-841A58496C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6264.51</c:v>
                </c:pt>
                <c:pt idx="1">
                  <c:v>1745.04</c:v>
                </c:pt>
                <c:pt idx="2">
                  <c:v>6303.63</c:v>
                </c:pt>
                <c:pt idx="3">
                  <c:v>15234.13</c:v>
                </c:pt>
                <c:pt idx="4">
                  <c:v>6307.55</c:v>
                </c:pt>
              </c:numCache>
            </c:numRef>
          </c:val>
          <c:extLst>
            <c:ext xmlns:c16="http://schemas.microsoft.com/office/drawing/2014/chart" uri="{C3380CC4-5D6E-409C-BE32-E72D297353CC}">
              <c16:uniqueId val="{00000000-ED36-490B-9D4B-EAA29120C1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ED36-490B-9D4B-EAA29120C1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27.6</c:v>
                </c:pt>
                <c:pt idx="1">
                  <c:v>22.13</c:v>
                </c:pt>
                <c:pt idx="2">
                  <c:v>19.55</c:v>
                </c:pt>
                <c:pt idx="3">
                  <c:v>14.77</c:v>
                </c:pt>
                <c:pt idx="4">
                  <c:v>10.53</c:v>
                </c:pt>
              </c:numCache>
            </c:numRef>
          </c:val>
          <c:extLst>
            <c:ext xmlns:c16="http://schemas.microsoft.com/office/drawing/2014/chart" uri="{C3380CC4-5D6E-409C-BE32-E72D297353CC}">
              <c16:uniqueId val="{00000000-C939-4ECB-A65B-288203C081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C939-4ECB-A65B-288203C081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113.54</c:v>
                </c:pt>
                <c:pt idx="1">
                  <c:v>123.82</c:v>
                </c:pt>
                <c:pt idx="2">
                  <c:v>122.54</c:v>
                </c:pt>
                <c:pt idx="3">
                  <c:v>28.2</c:v>
                </c:pt>
                <c:pt idx="4">
                  <c:v>118.31</c:v>
                </c:pt>
              </c:numCache>
            </c:numRef>
          </c:val>
          <c:extLst>
            <c:ext xmlns:c16="http://schemas.microsoft.com/office/drawing/2014/chart" uri="{C3380CC4-5D6E-409C-BE32-E72D297353CC}">
              <c16:uniqueId val="{00000000-40C2-492E-96EA-0238D19B4D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40C2-492E-96EA-0238D19B4D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46.53</c:v>
                </c:pt>
                <c:pt idx="1">
                  <c:v>44.15</c:v>
                </c:pt>
                <c:pt idx="2">
                  <c:v>41.41</c:v>
                </c:pt>
                <c:pt idx="3">
                  <c:v>184.69</c:v>
                </c:pt>
                <c:pt idx="4">
                  <c:v>45.61</c:v>
                </c:pt>
              </c:numCache>
            </c:numRef>
          </c:val>
          <c:extLst>
            <c:ext xmlns:c16="http://schemas.microsoft.com/office/drawing/2014/chart" uri="{C3380CC4-5D6E-409C-BE32-E72D297353CC}">
              <c16:uniqueId val="{00000000-69B9-4164-9C51-01CA90B5A3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69B9-4164-9C51-01CA90B5A3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10.3</c:v>
                </c:pt>
                <c:pt idx="1">
                  <c:v>11.5</c:v>
                </c:pt>
                <c:pt idx="2">
                  <c:v>11.8</c:v>
                </c:pt>
                <c:pt idx="3">
                  <c:v>12.3</c:v>
                </c:pt>
                <c:pt idx="4">
                  <c:v>13.3</c:v>
                </c:pt>
              </c:numCache>
            </c:numRef>
          </c:val>
          <c:extLst>
            <c:ext xmlns:c16="http://schemas.microsoft.com/office/drawing/2014/chart" uri="{C3380CC4-5D6E-409C-BE32-E72D297353CC}">
              <c16:uniqueId val="{00000000-1B3B-4C1E-8626-DFEC4DA036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1B3B-4C1E-8626-DFEC4DA036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15.2</c:v>
                </c:pt>
                <c:pt idx="1">
                  <c:v>17</c:v>
                </c:pt>
                <c:pt idx="2">
                  <c:v>16.899999999999999</c:v>
                </c:pt>
                <c:pt idx="3">
                  <c:v>16.899999999999999</c:v>
                </c:pt>
                <c:pt idx="4">
                  <c:v>16.899999999999999</c:v>
                </c:pt>
              </c:numCache>
            </c:numRef>
          </c:val>
          <c:extLst>
            <c:ext xmlns:c16="http://schemas.microsoft.com/office/drawing/2014/chart" uri="{C3380CC4-5D6E-409C-BE32-E72D297353CC}">
              <c16:uniqueId val="{00000000-43EB-424F-888E-4B852CA1C5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43EB-424F-888E-4B852CA1C53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Z1" zoomScale="85" zoomScaleNormal="85"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熊本県　熊本市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99.1</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10</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169</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107.59</v>
      </c>
      <c r="Y32" s="90"/>
      <c r="Z32" s="90"/>
      <c r="AA32" s="90"/>
      <c r="AB32" s="90"/>
      <c r="AC32" s="90"/>
      <c r="AD32" s="90"/>
      <c r="AE32" s="90"/>
      <c r="AF32" s="90"/>
      <c r="AG32" s="90"/>
      <c r="AH32" s="90"/>
      <c r="AI32" s="90"/>
      <c r="AJ32" s="90"/>
      <c r="AK32" s="90"/>
      <c r="AL32" s="90"/>
      <c r="AM32" s="90"/>
      <c r="AN32" s="90"/>
      <c r="AO32" s="90"/>
      <c r="AP32" s="90"/>
      <c r="AQ32" s="91"/>
      <c r="AR32" s="89">
        <f>データ!U6</f>
        <v>113.24</v>
      </c>
      <c r="AS32" s="90"/>
      <c r="AT32" s="90"/>
      <c r="AU32" s="90"/>
      <c r="AV32" s="90"/>
      <c r="AW32" s="90"/>
      <c r="AX32" s="90"/>
      <c r="AY32" s="90"/>
      <c r="AZ32" s="90"/>
      <c r="BA32" s="90"/>
      <c r="BB32" s="90"/>
      <c r="BC32" s="90"/>
      <c r="BD32" s="90"/>
      <c r="BE32" s="90"/>
      <c r="BF32" s="90"/>
      <c r="BG32" s="90"/>
      <c r="BH32" s="90"/>
      <c r="BI32" s="90"/>
      <c r="BJ32" s="90"/>
      <c r="BK32" s="91"/>
      <c r="BL32" s="89">
        <f>データ!V6</f>
        <v>112.53</v>
      </c>
      <c r="BM32" s="90"/>
      <c r="BN32" s="90"/>
      <c r="BO32" s="90"/>
      <c r="BP32" s="90"/>
      <c r="BQ32" s="90"/>
      <c r="BR32" s="90"/>
      <c r="BS32" s="90"/>
      <c r="BT32" s="90"/>
      <c r="BU32" s="90"/>
      <c r="BV32" s="90"/>
      <c r="BW32" s="90"/>
      <c r="BX32" s="90"/>
      <c r="BY32" s="90"/>
      <c r="BZ32" s="90"/>
      <c r="CA32" s="90"/>
      <c r="CB32" s="90"/>
      <c r="CC32" s="90"/>
      <c r="CD32" s="90"/>
      <c r="CE32" s="91"/>
      <c r="CF32" s="89">
        <f>データ!W6</f>
        <v>100.63</v>
      </c>
      <c r="CG32" s="90"/>
      <c r="CH32" s="90"/>
      <c r="CI32" s="90"/>
      <c r="CJ32" s="90"/>
      <c r="CK32" s="90"/>
      <c r="CL32" s="90"/>
      <c r="CM32" s="90"/>
      <c r="CN32" s="90"/>
      <c r="CO32" s="90"/>
      <c r="CP32" s="90"/>
      <c r="CQ32" s="90"/>
      <c r="CR32" s="90"/>
      <c r="CS32" s="90"/>
      <c r="CT32" s="90"/>
      <c r="CU32" s="90"/>
      <c r="CV32" s="90"/>
      <c r="CW32" s="90"/>
      <c r="CX32" s="90"/>
      <c r="CY32" s="91"/>
      <c r="CZ32" s="89">
        <f>データ!X6</f>
        <v>110.6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6264.51</v>
      </c>
      <c r="JM32" s="90"/>
      <c r="JN32" s="90"/>
      <c r="JO32" s="90"/>
      <c r="JP32" s="90"/>
      <c r="JQ32" s="90"/>
      <c r="JR32" s="90"/>
      <c r="JS32" s="90"/>
      <c r="JT32" s="90"/>
      <c r="JU32" s="90"/>
      <c r="JV32" s="90"/>
      <c r="JW32" s="90"/>
      <c r="JX32" s="90"/>
      <c r="JY32" s="90"/>
      <c r="JZ32" s="90"/>
      <c r="KA32" s="90"/>
      <c r="KB32" s="90"/>
      <c r="KC32" s="90"/>
      <c r="KD32" s="90"/>
      <c r="KE32" s="91"/>
      <c r="KF32" s="89">
        <f>データ!AQ6</f>
        <v>1745.04</v>
      </c>
      <c r="KG32" s="90"/>
      <c r="KH32" s="90"/>
      <c r="KI32" s="90"/>
      <c r="KJ32" s="90"/>
      <c r="KK32" s="90"/>
      <c r="KL32" s="90"/>
      <c r="KM32" s="90"/>
      <c r="KN32" s="90"/>
      <c r="KO32" s="90"/>
      <c r="KP32" s="90"/>
      <c r="KQ32" s="90"/>
      <c r="KR32" s="90"/>
      <c r="KS32" s="90"/>
      <c r="KT32" s="90"/>
      <c r="KU32" s="90"/>
      <c r="KV32" s="90"/>
      <c r="KW32" s="90"/>
      <c r="KX32" s="90"/>
      <c r="KY32" s="91"/>
      <c r="KZ32" s="89">
        <f>データ!AR6</f>
        <v>6303.63</v>
      </c>
      <c r="LA32" s="90"/>
      <c r="LB32" s="90"/>
      <c r="LC32" s="90"/>
      <c r="LD32" s="90"/>
      <c r="LE32" s="90"/>
      <c r="LF32" s="90"/>
      <c r="LG32" s="90"/>
      <c r="LH32" s="90"/>
      <c r="LI32" s="90"/>
      <c r="LJ32" s="90"/>
      <c r="LK32" s="90"/>
      <c r="LL32" s="90"/>
      <c r="LM32" s="90"/>
      <c r="LN32" s="90"/>
      <c r="LO32" s="90"/>
      <c r="LP32" s="90"/>
      <c r="LQ32" s="90"/>
      <c r="LR32" s="90"/>
      <c r="LS32" s="91"/>
      <c r="LT32" s="89">
        <f>データ!AS6</f>
        <v>15234.13</v>
      </c>
      <c r="LU32" s="90"/>
      <c r="LV32" s="90"/>
      <c r="LW32" s="90"/>
      <c r="LX32" s="90"/>
      <c r="LY32" s="90"/>
      <c r="LZ32" s="90"/>
      <c r="MA32" s="90"/>
      <c r="MB32" s="90"/>
      <c r="MC32" s="90"/>
      <c r="MD32" s="90"/>
      <c r="ME32" s="90"/>
      <c r="MF32" s="90"/>
      <c r="MG32" s="90"/>
      <c r="MH32" s="90"/>
      <c r="MI32" s="90"/>
      <c r="MJ32" s="90"/>
      <c r="MK32" s="90"/>
      <c r="ML32" s="90"/>
      <c r="MM32" s="91"/>
      <c r="MN32" s="89">
        <f>データ!AT6</f>
        <v>6307.55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27.6</v>
      </c>
      <c r="OG32" s="90"/>
      <c r="OH32" s="90"/>
      <c r="OI32" s="90"/>
      <c r="OJ32" s="90"/>
      <c r="OK32" s="90"/>
      <c r="OL32" s="90"/>
      <c r="OM32" s="90"/>
      <c r="ON32" s="90"/>
      <c r="OO32" s="90"/>
      <c r="OP32" s="90"/>
      <c r="OQ32" s="90"/>
      <c r="OR32" s="90"/>
      <c r="OS32" s="90"/>
      <c r="OT32" s="90"/>
      <c r="OU32" s="90"/>
      <c r="OV32" s="90"/>
      <c r="OW32" s="90"/>
      <c r="OX32" s="90"/>
      <c r="OY32" s="91"/>
      <c r="OZ32" s="89">
        <f>データ!BB6</f>
        <v>22.13</v>
      </c>
      <c r="PA32" s="90"/>
      <c r="PB32" s="90"/>
      <c r="PC32" s="90"/>
      <c r="PD32" s="90"/>
      <c r="PE32" s="90"/>
      <c r="PF32" s="90"/>
      <c r="PG32" s="90"/>
      <c r="PH32" s="90"/>
      <c r="PI32" s="90"/>
      <c r="PJ32" s="90"/>
      <c r="PK32" s="90"/>
      <c r="PL32" s="90"/>
      <c r="PM32" s="90"/>
      <c r="PN32" s="90"/>
      <c r="PO32" s="90"/>
      <c r="PP32" s="90"/>
      <c r="PQ32" s="90"/>
      <c r="PR32" s="90"/>
      <c r="PS32" s="91"/>
      <c r="PT32" s="89">
        <f>データ!BC6</f>
        <v>19.55</v>
      </c>
      <c r="PU32" s="90"/>
      <c r="PV32" s="90"/>
      <c r="PW32" s="90"/>
      <c r="PX32" s="90"/>
      <c r="PY32" s="90"/>
      <c r="PZ32" s="90"/>
      <c r="QA32" s="90"/>
      <c r="QB32" s="90"/>
      <c r="QC32" s="90"/>
      <c r="QD32" s="90"/>
      <c r="QE32" s="90"/>
      <c r="QF32" s="90"/>
      <c r="QG32" s="90"/>
      <c r="QH32" s="90"/>
      <c r="QI32" s="90"/>
      <c r="QJ32" s="90"/>
      <c r="QK32" s="90"/>
      <c r="QL32" s="90"/>
      <c r="QM32" s="91"/>
      <c r="QN32" s="89">
        <f>データ!BD6</f>
        <v>14.77</v>
      </c>
      <c r="QO32" s="90"/>
      <c r="QP32" s="90"/>
      <c r="QQ32" s="90"/>
      <c r="QR32" s="90"/>
      <c r="QS32" s="90"/>
      <c r="QT32" s="90"/>
      <c r="QU32" s="90"/>
      <c r="QV32" s="90"/>
      <c r="QW32" s="90"/>
      <c r="QX32" s="90"/>
      <c r="QY32" s="90"/>
      <c r="QZ32" s="90"/>
      <c r="RA32" s="90"/>
      <c r="RB32" s="90"/>
      <c r="RC32" s="90"/>
      <c r="RD32" s="90"/>
      <c r="RE32" s="90"/>
      <c r="RF32" s="90"/>
      <c r="RG32" s="91"/>
      <c r="RH32" s="89">
        <f>データ!BE6</f>
        <v>10.53</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113.54</v>
      </c>
      <c r="Y55" s="90"/>
      <c r="Z55" s="90"/>
      <c r="AA55" s="90"/>
      <c r="AB55" s="90"/>
      <c r="AC55" s="90"/>
      <c r="AD55" s="90"/>
      <c r="AE55" s="90"/>
      <c r="AF55" s="90"/>
      <c r="AG55" s="90"/>
      <c r="AH55" s="90"/>
      <c r="AI55" s="90"/>
      <c r="AJ55" s="90"/>
      <c r="AK55" s="90"/>
      <c r="AL55" s="90"/>
      <c r="AM55" s="90"/>
      <c r="AN55" s="90"/>
      <c r="AO55" s="90"/>
      <c r="AP55" s="90"/>
      <c r="AQ55" s="91"/>
      <c r="AR55" s="89">
        <f>データ!BM6</f>
        <v>123.82</v>
      </c>
      <c r="AS55" s="90"/>
      <c r="AT55" s="90"/>
      <c r="AU55" s="90"/>
      <c r="AV55" s="90"/>
      <c r="AW55" s="90"/>
      <c r="AX55" s="90"/>
      <c r="AY55" s="90"/>
      <c r="AZ55" s="90"/>
      <c r="BA55" s="90"/>
      <c r="BB55" s="90"/>
      <c r="BC55" s="90"/>
      <c r="BD55" s="90"/>
      <c r="BE55" s="90"/>
      <c r="BF55" s="90"/>
      <c r="BG55" s="90"/>
      <c r="BH55" s="90"/>
      <c r="BI55" s="90"/>
      <c r="BJ55" s="90"/>
      <c r="BK55" s="91"/>
      <c r="BL55" s="89">
        <f>データ!BN6</f>
        <v>122.54</v>
      </c>
      <c r="BM55" s="90"/>
      <c r="BN55" s="90"/>
      <c r="BO55" s="90"/>
      <c r="BP55" s="90"/>
      <c r="BQ55" s="90"/>
      <c r="BR55" s="90"/>
      <c r="BS55" s="90"/>
      <c r="BT55" s="90"/>
      <c r="BU55" s="90"/>
      <c r="BV55" s="90"/>
      <c r="BW55" s="90"/>
      <c r="BX55" s="90"/>
      <c r="BY55" s="90"/>
      <c r="BZ55" s="90"/>
      <c r="CA55" s="90"/>
      <c r="CB55" s="90"/>
      <c r="CC55" s="90"/>
      <c r="CD55" s="90"/>
      <c r="CE55" s="91"/>
      <c r="CF55" s="89">
        <f>データ!BO6</f>
        <v>28.2</v>
      </c>
      <c r="CG55" s="90"/>
      <c r="CH55" s="90"/>
      <c r="CI55" s="90"/>
      <c r="CJ55" s="90"/>
      <c r="CK55" s="90"/>
      <c r="CL55" s="90"/>
      <c r="CM55" s="90"/>
      <c r="CN55" s="90"/>
      <c r="CO55" s="90"/>
      <c r="CP55" s="90"/>
      <c r="CQ55" s="90"/>
      <c r="CR55" s="90"/>
      <c r="CS55" s="90"/>
      <c r="CT55" s="90"/>
      <c r="CU55" s="90"/>
      <c r="CV55" s="90"/>
      <c r="CW55" s="90"/>
      <c r="CX55" s="90"/>
      <c r="CY55" s="91"/>
      <c r="CZ55" s="89">
        <f>データ!BP6</f>
        <v>118.31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46.53</v>
      </c>
      <c r="ES55" s="90"/>
      <c r="ET55" s="90"/>
      <c r="EU55" s="90"/>
      <c r="EV55" s="90"/>
      <c r="EW55" s="90"/>
      <c r="EX55" s="90"/>
      <c r="EY55" s="90"/>
      <c r="EZ55" s="90"/>
      <c r="FA55" s="90"/>
      <c r="FB55" s="90"/>
      <c r="FC55" s="90"/>
      <c r="FD55" s="90"/>
      <c r="FE55" s="90"/>
      <c r="FF55" s="90"/>
      <c r="FG55" s="90"/>
      <c r="FH55" s="90"/>
      <c r="FI55" s="90"/>
      <c r="FJ55" s="90"/>
      <c r="FK55" s="91"/>
      <c r="FL55" s="89">
        <f>データ!BX6</f>
        <v>44.15</v>
      </c>
      <c r="FM55" s="90"/>
      <c r="FN55" s="90"/>
      <c r="FO55" s="90"/>
      <c r="FP55" s="90"/>
      <c r="FQ55" s="90"/>
      <c r="FR55" s="90"/>
      <c r="FS55" s="90"/>
      <c r="FT55" s="90"/>
      <c r="FU55" s="90"/>
      <c r="FV55" s="90"/>
      <c r="FW55" s="90"/>
      <c r="FX55" s="90"/>
      <c r="FY55" s="90"/>
      <c r="FZ55" s="90"/>
      <c r="GA55" s="90"/>
      <c r="GB55" s="90"/>
      <c r="GC55" s="90"/>
      <c r="GD55" s="90"/>
      <c r="GE55" s="91"/>
      <c r="GF55" s="89">
        <f>データ!BY6</f>
        <v>41.41</v>
      </c>
      <c r="GG55" s="90"/>
      <c r="GH55" s="90"/>
      <c r="GI55" s="90"/>
      <c r="GJ55" s="90"/>
      <c r="GK55" s="90"/>
      <c r="GL55" s="90"/>
      <c r="GM55" s="90"/>
      <c r="GN55" s="90"/>
      <c r="GO55" s="90"/>
      <c r="GP55" s="90"/>
      <c r="GQ55" s="90"/>
      <c r="GR55" s="90"/>
      <c r="GS55" s="90"/>
      <c r="GT55" s="90"/>
      <c r="GU55" s="90"/>
      <c r="GV55" s="90"/>
      <c r="GW55" s="90"/>
      <c r="GX55" s="90"/>
      <c r="GY55" s="91"/>
      <c r="GZ55" s="89">
        <f>データ!BZ6</f>
        <v>184.69</v>
      </c>
      <c r="HA55" s="90"/>
      <c r="HB55" s="90"/>
      <c r="HC55" s="90"/>
      <c r="HD55" s="90"/>
      <c r="HE55" s="90"/>
      <c r="HF55" s="90"/>
      <c r="HG55" s="90"/>
      <c r="HH55" s="90"/>
      <c r="HI55" s="90"/>
      <c r="HJ55" s="90"/>
      <c r="HK55" s="90"/>
      <c r="HL55" s="90"/>
      <c r="HM55" s="90"/>
      <c r="HN55" s="90"/>
      <c r="HO55" s="90"/>
      <c r="HP55" s="90"/>
      <c r="HQ55" s="90"/>
      <c r="HR55" s="90"/>
      <c r="HS55" s="91"/>
      <c r="HT55" s="89">
        <f>データ!CA6</f>
        <v>45.61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10.3</v>
      </c>
      <c r="JM55" s="90"/>
      <c r="JN55" s="90"/>
      <c r="JO55" s="90"/>
      <c r="JP55" s="90"/>
      <c r="JQ55" s="90"/>
      <c r="JR55" s="90"/>
      <c r="JS55" s="90"/>
      <c r="JT55" s="90"/>
      <c r="JU55" s="90"/>
      <c r="JV55" s="90"/>
      <c r="JW55" s="90"/>
      <c r="JX55" s="90"/>
      <c r="JY55" s="90"/>
      <c r="JZ55" s="90"/>
      <c r="KA55" s="90"/>
      <c r="KB55" s="90"/>
      <c r="KC55" s="90"/>
      <c r="KD55" s="90"/>
      <c r="KE55" s="91"/>
      <c r="KF55" s="89">
        <f>データ!CI6</f>
        <v>11.5</v>
      </c>
      <c r="KG55" s="90"/>
      <c r="KH55" s="90"/>
      <c r="KI55" s="90"/>
      <c r="KJ55" s="90"/>
      <c r="KK55" s="90"/>
      <c r="KL55" s="90"/>
      <c r="KM55" s="90"/>
      <c r="KN55" s="90"/>
      <c r="KO55" s="90"/>
      <c r="KP55" s="90"/>
      <c r="KQ55" s="90"/>
      <c r="KR55" s="90"/>
      <c r="KS55" s="90"/>
      <c r="KT55" s="90"/>
      <c r="KU55" s="90"/>
      <c r="KV55" s="90"/>
      <c r="KW55" s="90"/>
      <c r="KX55" s="90"/>
      <c r="KY55" s="91"/>
      <c r="KZ55" s="89">
        <f>データ!CJ6</f>
        <v>11.8</v>
      </c>
      <c r="LA55" s="90"/>
      <c r="LB55" s="90"/>
      <c r="LC55" s="90"/>
      <c r="LD55" s="90"/>
      <c r="LE55" s="90"/>
      <c r="LF55" s="90"/>
      <c r="LG55" s="90"/>
      <c r="LH55" s="90"/>
      <c r="LI55" s="90"/>
      <c r="LJ55" s="90"/>
      <c r="LK55" s="90"/>
      <c r="LL55" s="90"/>
      <c r="LM55" s="90"/>
      <c r="LN55" s="90"/>
      <c r="LO55" s="90"/>
      <c r="LP55" s="90"/>
      <c r="LQ55" s="90"/>
      <c r="LR55" s="90"/>
      <c r="LS55" s="91"/>
      <c r="LT55" s="89">
        <f>データ!CK6</f>
        <v>12.3</v>
      </c>
      <c r="LU55" s="90"/>
      <c r="LV55" s="90"/>
      <c r="LW55" s="90"/>
      <c r="LX55" s="90"/>
      <c r="LY55" s="90"/>
      <c r="LZ55" s="90"/>
      <c r="MA55" s="90"/>
      <c r="MB55" s="90"/>
      <c r="MC55" s="90"/>
      <c r="MD55" s="90"/>
      <c r="ME55" s="90"/>
      <c r="MF55" s="90"/>
      <c r="MG55" s="90"/>
      <c r="MH55" s="90"/>
      <c r="MI55" s="90"/>
      <c r="MJ55" s="90"/>
      <c r="MK55" s="90"/>
      <c r="ML55" s="90"/>
      <c r="MM55" s="91"/>
      <c r="MN55" s="89">
        <f>データ!CL6</f>
        <v>13.3</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15.2</v>
      </c>
      <c r="OG55" s="90"/>
      <c r="OH55" s="90"/>
      <c r="OI55" s="90"/>
      <c r="OJ55" s="90"/>
      <c r="OK55" s="90"/>
      <c r="OL55" s="90"/>
      <c r="OM55" s="90"/>
      <c r="ON55" s="90"/>
      <c r="OO55" s="90"/>
      <c r="OP55" s="90"/>
      <c r="OQ55" s="90"/>
      <c r="OR55" s="90"/>
      <c r="OS55" s="90"/>
      <c r="OT55" s="90"/>
      <c r="OU55" s="90"/>
      <c r="OV55" s="90"/>
      <c r="OW55" s="90"/>
      <c r="OX55" s="90"/>
      <c r="OY55" s="91"/>
      <c r="OZ55" s="89">
        <f>データ!CT6</f>
        <v>17</v>
      </c>
      <c r="PA55" s="90"/>
      <c r="PB55" s="90"/>
      <c r="PC55" s="90"/>
      <c r="PD55" s="90"/>
      <c r="PE55" s="90"/>
      <c r="PF55" s="90"/>
      <c r="PG55" s="90"/>
      <c r="PH55" s="90"/>
      <c r="PI55" s="90"/>
      <c r="PJ55" s="90"/>
      <c r="PK55" s="90"/>
      <c r="PL55" s="90"/>
      <c r="PM55" s="90"/>
      <c r="PN55" s="90"/>
      <c r="PO55" s="90"/>
      <c r="PP55" s="90"/>
      <c r="PQ55" s="90"/>
      <c r="PR55" s="90"/>
      <c r="PS55" s="91"/>
      <c r="PT55" s="89">
        <f>データ!CU6</f>
        <v>16.899999999999999</v>
      </c>
      <c r="PU55" s="90"/>
      <c r="PV55" s="90"/>
      <c r="PW55" s="90"/>
      <c r="PX55" s="90"/>
      <c r="PY55" s="90"/>
      <c r="PZ55" s="90"/>
      <c r="QA55" s="90"/>
      <c r="QB55" s="90"/>
      <c r="QC55" s="90"/>
      <c r="QD55" s="90"/>
      <c r="QE55" s="90"/>
      <c r="QF55" s="90"/>
      <c r="QG55" s="90"/>
      <c r="QH55" s="90"/>
      <c r="QI55" s="90"/>
      <c r="QJ55" s="90"/>
      <c r="QK55" s="90"/>
      <c r="QL55" s="90"/>
      <c r="QM55" s="91"/>
      <c r="QN55" s="89">
        <f>データ!CV6</f>
        <v>16.899999999999999</v>
      </c>
      <c r="QO55" s="90"/>
      <c r="QP55" s="90"/>
      <c r="QQ55" s="90"/>
      <c r="QR55" s="90"/>
      <c r="QS55" s="90"/>
      <c r="QT55" s="90"/>
      <c r="QU55" s="90"/>
      <c r="QV55" s="90"/>
      <c r="QW55" s="90"/>
      <c r="QX55" s="90"/>
      <c r="QY55" s="90"/>
      <c r="QZ55" s="90"/>
      <c r="RA55" s="90"/>
      <c r="RB55" s="90"/>
      <c r="RC55" s="90"/>
      <c r="RD55" s="90"/>
      <c r="RE55" s="90"/>
      <c r="RF55" s="90"/>
      <c r="RG55" s="91"/>
      <c r="RH55" s="89">
        <f>データ!CW6</f>
        <v>16.899999999999999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40.99</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43.58</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46.53</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49.54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52.5</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JE+b0x7LJz7CED7nVdeoV37xUOretuypRJIil5c4ScFcU+NQQ5vVB4k3gE5myW9AdNQG+tC2EToWyWYnvxli7g==" saltValue="ca3bM1Hg0r2ODnX7eN3it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107.59</v>
      </c>
      <c r="U6" s="35">
        <f>U7</f>
        <v>113.24</v>
      </c>
      <c r="V6" s="35">
        <f>V7</f>
        <v>112.53</v>
      </c>
      <c r="W6" s="35">
        <f>W7</f>
        <v>100.63</v>
      </c>
      <c r="X6" s="35">
        <f t="shared" si="3"/>
        <v>110.6</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6264.51</v>
      </c>
      <c r="AQ6" s="35">
        <f>AQ7</f>
        <v>1745.04</v>
      </c>
      <c r="AR6" s="35">
        <f>AR7</f>
        <v>6303.63</v>
      </c>
      <c r="AS6" s="35">
        <f>AS7</f>
        <v>15234.13</v>
      </c>
      <c r="AT6" s="35">
        <f t="shared" si="3"/>
        <v>6307.55</v>
      </c>
      <c r="AU6" s="35">
        <f t="shared" si="3"/>
        <v>819.73</v>
      </c>
      <c r="AV6" s="35">
        <f t="shared" si="3"/>
        <v>834.05</v>
      </c>
      <c r="AW6" s="35">
        <f t="shared" si="3"/>
        <v>1011.55</v>
      </c>
      <c r="AX6" s="35">
        <f t="shared" si="3"/>
        <v>913.57</v>
      </c>
      <c r="AY6" s="35">
        <f t="shared" si="3"/>
        <v>973.79</v>
      </c>
      <c r="AZ6" s="33" t="str">
        <f>IF(AZ7="-","【-】","【"&amp;SUBSTITUTE(TEXT(AZ7,"#,##0.00"),"-","△")&amp;"】")</f>
        <v>【439.16】</v>
      </c>
      <c r="BA6" s="35">
        <f t="shared" si="3"/>
        <v>27.6</v>
      </c>
      <c r="BB6" s="35">
        <f>BB7</f>
        <v>22.13</v>
      </c>
      <c r="BC6" s="35">
        <f>BC7</f>
        <v>19.55</v>
      </c>
      <c r="BD6" s="35">
        <f>BD7</f>
        <v>14.77</v>
      </c>
      <c r="BE6" s="35">
        <f t="shared" si="3"/>
        <v>10.53</v>
      </c>
      <c r="BF6" s="35">
        <f t="shared" si="3"/>
        <v>490.39</v>
      </c>
      <c r="BG6" s="35">
        <f t="shared" si="3"/>
        <v>475.44</v>
      </c>
      <c r="BH6" s="35">
        <f t="shared" si="3"/>
        <v>413.6</v>
      </c>
      <c r="BI6" s="35">
        <f t="shared" si="3"/>
        <v>398.17</v>
      </c>
      <c r="BJ6" s="35">
        <f t="shared" si="3"/>
        <v>388.41</v>
      </c>
      <c r="BK6" s="33" t="str">
        <f>IF(BK7="-","【-】","【"&amp;SUBSTITUTE(TEXT(BK7,"#,##0.00"),"-","△")&amp;"】")</f>
        <v>【227.97】</v>
      </c>
      <c r="BL6" s="35">
        <f t="shared" si="3"/>
        <v>113.54</v>
      </c>
      <c r="BM6" s="35">
        <f>BM7</f>
        <v>123.82</v>
      </c>
      <c r="BN6" s="35">
        <f>BN7</f>
        <v>122.54</v>
      </c>
      <c r="BO6" s="35">
        <f>BO7</f>
        <v>28.2</v>
      </c>
      <c r="BP6" s="35">
        <f t="shared" si="3"/>
        <v>118.31</v>
      </c>
      <c r="BQ6" s="35">
        <f t="shared" si="3"/>
        <v>90.8</v>
      </c>
      <c r="BR6" s="35">
        <f t="shared" si="3"/>
        <v>93.49</v>
      </c>
      <c r="BS6" s="35">
        <f t="shared" si="3"/>
        <v>94.77</v>
      </c>
      <c r="BT6" s="35">
        <f t="shared" si="3"/>
        <v>89.59</v>
      </c>
      <c r="BU6" s="35">
        <f t="shared" si="3"/>
        <v>88.44</v>
      </c>
      <c r="BV6" s="33" t="str">
        <f>IF(BV7="-","【-】","【"&amp;SUBSTITUTE(TEXT(BV7,"#,##0.00"),"-","△")&amp;"】")</f>
        <v>【107.69】</v>
      </c>
      <c r="BW6" s="35">
        <f t="shared" si="3"/>
        <v>46.53</v>
      </c>
      <c r="BX6" s="35">
        <f>BX7</f>
        <v>44.15</v>
      </c>
      <c r="BY6" s="35">
        <f>BY7</f>
        <v>41.41</v>
      </c>
      <c r="BZ6" s="35">
        <f>BZ7</f>
        <v>184.69</v>
      </c>
      <c r="CA6" s="35">
        <f t="shared" si="3"/>
        <v>45.61</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10.3</v>
      </c>
      <c r="CI6" s="35">
        <f>CI7</f>
        <v>11.5</v>
      </c>
      <c r="CJ6" s="35">
        <f>CJ7</f>
        <v>11.8</v>
      </c>
      <c r="CK6" s="35">
        <f>CK7</f>
        <v>12.3</v>
      </c>
      <c r="CL6" s="35">
        <f t="shared" si="5"/>
        <v>13.3</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15.2</v>
      </c>
      <c r="CT6" s="35">
        <f>CT7</f>
        <v>17</v>
      </c>
      <c r="CU6" s="35">
        <f>CU7</f>
        <v>16.899999999999999</v>
      </c>
      <c r="CV6" s="35">
        <f>CV7</f>
        <v>16.899999999999999</v>
      </c>
      <c r="CW6" s="35">
        <f t="shared" si="6"/>
        <v>16.899999999999999</v>
      </c>
      <c r="CX6" s="35">
        <f t="shared" si="6"/>
        <v>49.05</v>
      </c>
      <c r="CY6" s="35">
        <f t="shared" si="6"/>
        <v>50.94</v>
      </c>
      <c r="CZ6" s="35">
        <f t="shared" si="6"/>
        <v>49.76</v>
      </c>
      <c r="DA6" s="35">
        <f t="shared" si="6"/>
        <v>49.18</v>
      </c>
      <c r="DB6" s="35">
        <f t="shared" si="6"/>
        <v>52.48</v>
      </c>
      <c r="DC6" s="33" t="str">
        <f>IF(DC7="-","【-】","【"&amp;SUBSTITUTE(TEXT(DC7,"#,##0.00"),"-","△")&amp;"】")</f>
        <v>【77.20】</v>
      </c>
      <c r="DD6" s="35">
        <f t="shared" ref="DD6:DM6" si="7">DD7</f>
        <v>40.99</v>
      </c>
      <c r="DE6" s="35">
        <f>DE7</f>
        <v>43.58</v>
      </c>
      <c r="DF6" s="35">
        <f>DF7</f>
        <v>46.53</v>
      </c>
      <c r="DG6" s="35">
        <f>DG7</f>
        <v>49.54</v>
      </c>
      <c r="DH6" s="35">
        <f t="shared" si="7"/>
        <v>52.5</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1000</v>
      </c>
      <c r="L7" s="37" t="s">
        <v>96</v>
      </c>
      <c r="M7" s="38">
        <v>1</v>
      </c>
      <c r="N7" s="38">
        <v>133</v>
      </c>
      <c r="O7" s="39" t="s">
        <v>97</v>
      </c>
      <c r="P7" s="39">
        <v>99.1</v>
      </c>
      <c r="Q7" s="38">
        <v>10</v>
      </c>
      <c r="R7" s="38">
        <v>169</v>
      </c>
      <c r="S7" s="37" t="s">
        <v>98</v>
      </c>
      <c r="T7" s="40">
        <v>107.59</v>
      </c>
      <c r="U7" s="40">
        <v>113.24</v>
      </c>
      <c r="V7" s="40">
        <v>112.53</v>
      </c>
      <c r="W7" s="40">
        <v>100.63</v>
      </c>
      <c r="X7" s="40">
        <v>110.6</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6264.51</v>
      </c>
      <c r="AQ7" s="40">
        <v>1745.04</v>
      </c>
      <c r="AR7" s="40">
        <v>6303.63</v>
      </c>
      <c r="AS7" s="40">
        <v>15234.13</v>
      </c>
      <c r="AT7" s="40">
        <v>6307.55</v>
      </c>
      <c r="AU7" s="40">
        <v>819.73</v>
      </c>
      <c r="AV7" s="40">
        <v>834.05</v>
      </c>
      <c r="AW7" s="40">
        <v>1011.55</v>
      </c>
      <c r="AX7" s="40">
        <v>913.57</v>
      </c>
      <c r="AY7" s="40">
        <v>973.79</v>
      </c>
      <c r="AZ7" s="40">
        <v>439.16</v>
      </c>
      <c r="BA7" s="40">
        <v>27.6</v>
      </c>
      <c r="BB7" s="40">
        <v>22.13</v>
      </c>
      <c r="BC7" s="40">
        <v>19.55</v>
      </c>
      <c r="BD7" s="40">
        <v>14.77</v>
      </c>
      <c r="BE7" s="40">
        <v>10.53</v>
      </c>
      <c r="BF7" s="40">
        <v>490.39</v>
      </c>
      <c r="BG7" s="40">
        <v>475.44</v>
      </c>
      <c r="BH7" s="40">
        <v>413.6</v>
      </c>
      <c r="BI7" s="40">
        <v>398.17</v>
      </c>
      <c r="BJ7" s="40">
        <v>388.41</v>
      </c>
      <c r="BK7" s="40">
        <v>227.97</v>
      </c>
      <c r="BL7" s="40">
        <v>113.54</v>
      </c>
      <c r="BM7" s="40">
        <v>123.82</v>
      </c>
      <c r="BN7" s="40">
        <v>122.54</v>
      </c>
      <c r="BO7" s="40">
        <v>28.2</v>
      </c>
      <c r="BP7" s="40">
        <v>118.31</v>
      </c>
      <c r="BQ7" s="40">
        <v>90.8</v>
      </c>
      <c r="BR7" s="40">
        <v>93.49</v>
      </c>
      <c r="BS7" s="40">
        <v>94.77</v>
      </c>
      <c r="BT7" s="40">
        <v>89.59</v>
      </c>
      <c r="BU7" s="40">
        <v>88.44</v>
      </c>
      <c r="BV7" s="40">
        <v>107.69</v>
      </c>
      <c r="BW7" s="40">
        <v>46.53</v>
      </c>
      <c r="BX7" s="40">
        <v>44.15</v>
      </c>
      <c r="BY7" s="40">
        <v>41.41</v>
      </c>
      <c r="BZ7" s="40">
        <v>184.69</v>
      </c>
      <c r="CA7" s="40">
        <v>45.61</v>
      </c>
      <c r="CB7" s="40">
        <v>50.56</v>
      </c>
      <c r="CC7" s="40">
        <v>49.4</v>
      </c>
      <c r="CD7" s="40">
        <v>49.51</v>
      </c>
      <c r="CE7" s="40">
        <v>52.49</v>
      </c>
      <c r="CF7" s="40">
        <v>51.61</v>
      </c>
      <c r="CG7" s="40">
        <v>20.260000000000002</v>
      </c>
      <c r="CH7" s="40">
        <v>10.3</v>
      </c>
      <c r="CI7" s="40">
        <v>11.5</v>
      </c>
      <c r="CJ7" s="40">
        <v>11.8</v>
      </c>
      <c r="CK7" s="40">
        <v>12.3</v>
      </c>
      <c r="CL7" s="40">
        <v>13.3</v>
      </c>
      <c r="CM7" s="40">
        <v>34.19</v>
      </c>
      <c r="CN7" s="40">
        <v>36.65</v>
      </c>
      <c r="CO7" s="40">
        <v>33.29</v>
      </c>
      <c r="CP7" s="40">
        <v>31.77</v>
      </c>
      <c r="CQ7" s="40">
        <v>33.729999999999997</v>
      </c>
      <c r="CR7" s="40">
        <v>52.31</v>
      </c>
      <c r="CS7" s="40">
        <v>15.2</v>
      </c>
      <c r="CT7" s="40">
        <v>17</v>
      </c>
      <c r="CU7" s="40">
        <v>16.899999999999999</v>
      </c>
      <c r="CV7" s="40">
        <v>16.899999999999999</v>
      </c>
      <c r="CW7" s="40">
        <v>16.899999999999999</v>
      </c>
      <c r="CX7" s="40">
        <v>49.05</v>
      </c>
      <c r="CY7" s="40">
        <v>50.94</v>
      </c>
      <c r="CZ7" s="40">
        <v>49.76</v>
      </c>
      <c r="DA7" s="40">
        <v>49.18</v>
      </c>
      <c r="DB7" s="40">
        <v>52.48</v>
      </c>
      <c r="DC7" s="40">
        <v>77.2</v>
      </c>
      <c r="DD7" s="40">
        <v>40.99</v>
      </c>
      <c r="DE7" s="40">
        <v>43.58</v>
      </c>
      <c r="DF7" s="40">
        <v>46.53</v>
      </c>
      <c r="DG7" s="40">
        <v>49.54</v>
      </c>
      <c r="DH7" s="40">
        <v>52.5</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107.59</v>
      </c>
      <c r="V11" s="48">
        <f>IF(U6="-",NA(),U6)</f>
        <v>113.24</v>
      </c>
      <c r="W11" s="48">
        <f>IF(V6="-",NA(),V6)</f>
        <v>112.53</v>
      </c>
      <c r="X11" s="48">
        <f>IF(W6="-",NA(),W6)</f>
        <v>100.63</v>
      </c>
      <c r="Y11" s="48">
        <f>IF(X6="-",NA(),X6)</f>
        <v>110.6</v>
      </c>
      <c r="AE11" s="47" t="s">
        <v>23</v>
      </c>
      <c r="AF11" s="48">
        <f>IF(AE6="-",NA(),AE6)</f>
        <v>0</v>
      </c>
      <c r="AG11" s="48">
        <f>IF(AF6="-",NA(),AF6)</f>
        <v>0</v>
      </c>
      <c r="AH11" s="48">
        <f>IF(AG6="-",NA(),AG6)</f>
        <v>0</v>
      </c>
      <c r="AI11" s="48">
        <f>IF(AH6="-",NA(),AH6)</f>
        <v>0</v>
      </c>
      <c r="AJ11" s="48">
        <f>IF(AI6="-",NA(),AI6)</f>
        <v>0</v>
      </c>
      <c r="AP11" s="47" t="s">
        <v>23</v>
      </c>
      <c r="AQ11" s="48">
        <f>IF(AP6="-",NA(),AP6)</f>
        <v>6264.51</v>
      </c>
      <c r="AR11" s="48">
        <f>IF(AQ6="-",NA(),AQ6)</f>
        <v>1745.04</v>
      </c>
      <c r="AS11" s="48">
        <f>IF(AR6="-",NA(),AR6)</f>
        <v>6303.63</v>
      </c>
      <c r="AT11" s="48">
        <f>IF(AS6="-",NA(),AS6)</f>
        <v>15234.13</v>
      </c>
      <c r="AU11" s="48">
        <f>IF(AT6="-",NA(),AT6)</f>
        <v>6307.55</v>
      </c>
      <c r="BA11" s="47" t="s">
        <v>23</v>
      </c>
      <c r="BB11" s="48">
        <f>IF(BA6="-",NA(),BA6)</f>
        <v>27.6</v>
      </c>
      <c r="BC11" s="48">
        <f>IF(BB6="-",NA(),BB6)</f>
        <v>22.13</v>
      </c>
      <c r="BD11" s="48">
        <f>IF(BC6="-",NA(),BC6)</f>
        <v>19.55</v>
      </c>
      <c r="BE11" s="48">
        <f>IF(BD6="-",NA(),BD6)</f>
        <v>14.77</v>
      </c>
      <c r="BF11" s="48">
        <f>IF(BE6="-",NA(),BE6)</f>
        <v>10.53</v>
      </c>
      <c r="BL11" s="47" t="s">
        <v>23</v>
      </c>
      <c r="BM11" s="48">
        <f>IF(BL6="-",NA(),BL6)</f>
        <v>113.54</v>
      </c>
      <c r="BN11" s="48">
        <f>IF(BM6="-",NA(),BM6)</f>
        <v>123.82</v>
      </c>
      <c r="BO11" s="48">
        <f>IF(BN6="-",NA(),BN6)</f>
        <v>122.54</v>
      </c>
      <c r="BP11" s="48">
        <f>IF(BO6="-",NA(),BO6)</f>
        <v>28.2</v>
      </c>
      <c r="BQ11" s="48">
        <f>IF(BP6="-",NA(),BP6)</f>
        <v>118.31</v>
      </c>
      <c r="BW11" s="47" t="s">
        <v>23</v>
      </c>
      <c r="BX11" s="48">
        <f>IF(BW6="-",NA(),BW6)</f>
        <v>46.53</v>
      </c>
      <c r="BY11" s="48">
        <f>IF(BX6="-",NA(),BX6)</f>
        <v>44.15</v>
      </c>
      <c r="BZ11" s="48">
        <f>IF(BY6="-",NA(),BY6)</f>
        <v>41.41</v>
      </c>
      <c r="CA11" s="48">
        <f>IF(BZ6="-",NA(),BZ6)</f>
        <v>184.69</v>
      </c>
      <c r="CB11" s="48">
        <f>IF(CA6="-",NA(),CA6)</f>
        <v>45.61</v>
      </c>
      <c r="CH11" s="47" t="s">
        <v>23</v>
      </c>
      <c r="CI11" s="48">
        <f>IF(CH6="-",NA(),CH6)</f>
        <v>10.3</v>
      </c>
      <c r="CJ11" s="48">
        <f>IF(CI6="-",NA(),CI6)</f>
        <v>11.5</v>
      </c>
      <c r="CK11" s="48">
        <f>IF(CJ6="-",NA(),CJ6)</f>
        <v>11.8</v>
      </c>
      <c r="CL11" s="48">
        <f>IF(CK6="-",NA(),CK6)</f>
        <v>12.3</v>
      </c>
      <c r="CM11" s="48">
        <f>IF(CL6="-",NA(),CL6)</f>
        <v>13.3</v>
      </c>
      <c r="CS11" s="47" t="s">
        <v>23</v>
      </c>
      <c r="CT11" s="48">
        <f>IF(CS6="-",NA(),CS6)</f>
        <v>15.2</v>
      </c>
      <c r="CU11" s="48">
        <f>IF(CT6="-",NA(),CT6)</f>
        <v>17</v>
      </c>
      <c r="CV11" s="48">
        <f>IF(CU6="-",NA(),CU6)</f>
        <v>16.899999999999999</v>
      </c>
      <c r="CW11" s="48">
        <f>IF(CV6="-",NA(),CV6)</f>
        <v>16.899999999999999</v>
      </c>
      <c r="CX11" s="48">
        <f>IF(CW6="-",NA(),CW6)</f>
        <v>16.899999999999999</v>
      </c>
      <c r="DD11" s="47" t="s">
        <v>23</v>
      </c>
      <c r="DE11" s="48">
        <f>IF(DD6="-",NA(),DD6)</f>
        <v>40.99</v>
      </c>
      <c r="DF11" s="48">
        <f>IF(DE6="-",NA(),DE6)</f>
        <v>43.58</v>
      </c>
      <c r="DG11" s="48">
        <f>IF(DF6="-",NA(),DF6)</f>
        <v>46.53</v>
      </c>
      <c r="DH11" s="48">
        <f>IF(DG6="-",NA(),DG6)</f>
        <v>49.54</v>
      </c>
      <c r="DI11" s="48">
        <f>IF(DH6="-",NA(),DH6)</f>
        <v>52.5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D14ECC9-8265-4A13-9E18-9063CBE2D4D8}"/>
</file>

<file path=customXml/itemProps2.xml><?xml version="1.0" encoding="utf-8"?>
<ds:datastoreItem xmlns:ds="http://schemas.openxmlformats.org/officeDocument/2006/customXml" ds:itemID="{2BB06218-4169-42C9-9FD8-CE9E2A2E9987}"/>
</file>

<file path=customXml/itemProps3.xml><?xml version="1.0" encoding="utf-8"?>
<ds:datastoreItem xmlns:ds="http://schemas.openxmlformats.org/officeDocument/2006/customXml" ds:itemID="{742CBD03-7A48-4D6E-BC07-F29573C1B4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2026-02-03T08:57:53Z</dcterms:created>
  <dcterms:modified xsi:type="dcterms:W3CDTF">2026-02-03T08:58:07Z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