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Z:\2025年度\☆☆01 室共通\【毎年1月】公営企業に係る経営比較分析表(課長決裁）\02 作成物＆作成作業関連資料類\03　2026.01.26〆　回答作成\02　作成\"/>
    </mc:Choice>
  </mc:AlternateContent>
  <xr:revisionPtr revIDLastSave="0" documentId="13_ncr:1_{1610B036-7507-4421-BA2E-A51503C26D82}" xr6:coauthVersionLast="47" xr6:coauthVersionMax="47" xr10:uidLastSave="{00000000-0000-0000-0000-000000000000}"/>
  <workbookProtection workbookAlgorithmName="SHA-512" workbookHashValue="yKQLLXpzoVGwv+ovEf6USkaQM6/is8jwuLkHZXYvbXPdzFyHg91QssGn04VkihOFpYBhKk5OnZ+QAtDyI7IfHQ==" workbookSaltValue="tgW61oDajSrHS3tQzWjUe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F85" i="4"/>
  <c r="AT10" i="4"/>
  <c r="AL10" i="4"/>
  <c r="I10" i="4"/>
  <c r="AL8" i="4"/>
  <c r="P8"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<sst xmlns="http://schemas.openxmlformats.org/spreadsheetml/2006/main" count="231" uniqueCount="118">
  <si>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</si>
  <si>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</si>
  <si>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</si>
  <si>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</si>
  <si>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</si>
  <si>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</si>
  <si>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</si>
  <si>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</si>
  <si>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</si>
  <si>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</si>
  <si>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</si>
  <si>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</si>
  <si>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</si>
  <si>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</si>
  <si>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</si>
  <si>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</si>
  <si>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</si>
  <si>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</si>
  <si>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</si>
  <si>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</si>
  <si>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</si>
  <si>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</si>
  <si>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</si>
  <si>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</si>
  <si>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</si>
  <si>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</si>
  <si>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</si>
  <si>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</si>
  <si>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</si>
  <si>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</si>
  <si>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</si>
  <si>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</si>
  <si>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</si>
  <si>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</si>
  <si>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</si>
  <si>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</si>
  <si>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</si>
  <si>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</si>
  <si>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</si>
  <si>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</si>
  <si>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</si>
  <si>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</si>
  <si>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</si>
  <si>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</si>
  <si>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</si>
  <si>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</si>
  <si>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</si>
  <si>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</si>
  <si>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</si>
  <si>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</si>
  <si>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</si>
  <si>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</si>
  <si>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</si>
  <si>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</si>
  <si>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</si>
  <si>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</si>
  <si>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</si>
  <si>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</si>
  <si>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</si>
  <si>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</si>
  <si>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</si>
  <si>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</si>
  <si>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</si>
  <si>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</si>
  <si>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</si>
  <si>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</si>
  <si>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</si>
  <si>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</si>
  <si>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</si>
  <si>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</si>
  <si>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</si>
  <si>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</si>
  <si>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</si>
  <si>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</si>
  <si>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</si>
  <si>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</si>
  <si>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</si>
  <si>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</si>
  <si>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</si>
  <si>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</si>
  <si>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</si>
  <si>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</si>
  <si>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</si>
  <si>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</si>
  <si>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</si>
  <si>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</si>
  <si>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</si>
  <si>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</si>
  <si>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</si>
  <si>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</si>
  <si>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</si>
  <si>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</si>
  <si>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</si>
  <si>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</si>
  <si>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</si>
  <si>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</si>
  <si>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熊本市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</si>
  <si>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</si>
  <si>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</si>
  <si>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</si>
  <si>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</si>
  <si>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</si>
  <si>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</si>
  <si>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</si>
  <si>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</si>
  <si>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</si>
  <si>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</si>
  <si>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</si>
  <si>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</si>
  <si>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</si>
  <si>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</si>
  <si>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</si>
  <si>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</si>
  <si>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</si>
  <si>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</si>
  <si>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①経常収支比率は、100％以上で推移し類似団体平均値よりも高く良好な値を示しています。
　②累積欠損金比率は、平成20年度以降欠損金を計上していません。
　③流動比率は令和3年度以降100％以下となっており、令和6年度は人件費や物価の高騰などで費用が増加したことで低下しました。
　④企業債残高対事業規模比率は、一時的に増加した年度もありますが、企業債の着実な償還により残高は減少しています。
　⑤経費回収率は、平成29年度から100%を下回っています。これは、汚水処理に要する費用を使用料で賄えていないことを表しています。
　⑥汚水処理原価は、全国平均や類似団体平均を上回っていることから、経費節減に努めています。
　⑦施設利用率は70％前後で推移しており、類似団体平均よりも高い数値であるため、施設が効率的に利用されているといえます。
　⑧水洗化率は、類似団体平均よりも低いですが、着実に伸びているところです。</t>
    <rPh sb="85" eb="87">
      <t>レイワ</t>
    </rPh>
    <rPh sb="88" eb="89">
      <t>ネン</t>
    </rPh>
    <rPh sb="89" eb="90">
      <t>ド</t>
    </rPh>
    <rPh sb="90" eb="92">
      <t>イコウ</t>
    </rPh>
    <rPh sb="96" eb="98">
      <t>イカ</t>
    </rPh>
    <rPh sb="105" eb="107">
      <t>レイワ</t>
    </rPh>
    <rPh sb="108" eb="109">
      <t>ネン</t>
    </rPh>
    <rPh sb="109" eb="110">
      <t>ド</t>
    </rPh>
    <rPh sb="111" eb="114">
      <t>ジンケンヒ</t>
    </rPh>
    <rPh sb="115" eb="117">
      <t>ブッカ</t>
    </rPh>
    <rPh sb="118" eb="120">
      <t>コウトウ</t>
    </rPh>
    <rPh sb="123" eb="125">
      <t>ヒヨウ</t>
    </rPh>
    <rPh sb="126" eb="128">
      <t>ゾウカ</t>
    </rPh>
    <rPh sb="133" eb="135">
      <t>テイカ</t>
    </rPh>
    <rPh sb="186" eb="188">
      <t>ザンダカ</t>
    </rPh>
    <rPh sb="189" eb="191">
      <t>ゲンショウ</t>
    </rPh>
    <rPh sb="297" eb="301">
      <t>ケイヒセツゲン</t>
    </rPh>
    <rPh sb="302" eb="303">
      <t>ツト</t>
    </rPh>
    <rPh sb="324" eb="326">
      <t>スイイ</t>
    </rPh>
    <phoneticPr fontId="4"/>
  </si>
  <si>
    <t>　①有形固定資産減価償却率や②管渠老朽化率は増加傾向にあるものの、法定耐用年数に近い資産が少ないことにより、類似団体平均や全国平均に比べて数値が低くなっています。
　今後、老朽化した管渠施設が増加することから、中長期的な視点に立ち、定期的な点検や修理等を適切に行う予防保全により、健全度を保持したうえで延命化に努めるとともに、ストックマネジメント計画に基づき、事業費の平準化と計画的な施設の更新に取り組み,維持管理コストの縮減に努めています。</t>
    <rPh sb="22" eb="24">
      <t>ゾウカ</t>
    </rPh>
    <rPh sb="86" eb="89">
      <t>ロウキュウカ</t>
    </rPh>
    <phoneticPr fontId="4"/>
  </si>
  <si>
    <t>　将来的な使用料収入が人口減少等により減少傾向となる見込みのなか、人件費や物価高騰など維持管理費の増加に対応していくため、施設や管路のライフサイクルコストの最適化を図るなど経費削減に努めるとともに、使用料改定の必要性について検討を進めます。施設等の老朽化については、ストックマネジメントの考え方に基づき現況把握と劣化予測を行い、改築更新費の最適化・平準化を図ります。職員数は減少傾向のため、委託事業の履行監視能力や、ICT等の情報通信技術の利活用能力等の、職員の能力開発を進めます。将来にわたって上質なサービス提供のために、「熊本市上下水道事業経営戦略」に則った事業運営に取り組んでいます。</t>
    <rPh sb="43" eb="48">
      <t>イジカンリヒ</t>
    </rPh>
    <rPh sb="49" eb="51">
      <t>ゾウカ</t>
    </rPh>
    <rPh sb="86" eb="90">
      <t>ケイヒサクゲン</t>
    </rPh>
    <rPh sb="91" eb="92">
      <t>ツト</t>
    </rPh>
    <rPh sb="102" eb="104">
      <t>カイテイ</t>
    </rPh>
    <rPh sb="105" eb="108">
      <t>ヒツヨウセイ</t>
    </rPh>
    <rPh sb="241" eb="243">
      <t>ショウライ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</si>
</sst>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0.03</c:v>
                </c:pt>
                <c:pt idx="1">
                  <c:v>0.16</c:v>
                </c:pt>
                <c:pt idx="2">
                  <c:v>0.11</c:v>
                </c:pt>
                <c:pt idx="3">
                  <c:v>0.03</c:v>
                </c:pt>
                <c:pt idx="4">
                  <c:v>0.1</c:v>
                </c:pt>
              </c:numCache>
            </c:numRef>
          </c:val>
          <c:extLst>
            <c:ext xmlns:c16="http://schemas.microsoft.com/office/drawing/2014/chart" uri="{C3380CC4-5D6E-409C-BE32-E72D297353CC}">
              <c16:uniqueId val="{00000000-9E50-4874-B0C2-052A423C6F5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9E50-4874-B0C2-052A423C6F5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69.08</c:v>
                </c:pt>
                <c:pt idx="1">
                  <c:v>70.25</c:v>
                </c:pt>
                <c:pt idx="2">
                  <c:v>67.760000000000005</c:v>
                </c:pt>
                <c:pt idx="3">
                  <c:v>68.53</c:v>
                </c:pt>
                <c:pt idx="4">
                  <c:v>69.94</c:v>
                </c:pt>
              </c:numCache>
            </c:numRef>
          </c:val>
          <c:extLst>
            <c:ext xmlns:c16="http://schemas.microsoft.com/office/drawing/2014/chart" uri="{C3380CC4-5D6E-409C-BE32-E72D297353CC}">
              <c16:uniqueId val="{00000000-65B0-4819-B5A3-DDA600FDE70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65B0-4819-B5A3-DDA600FDE70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97.4</c:v>
                </c:pt>
                <c:pt idx="1">
                  <c:v>97.54</c:v>
                </c:pt>
                <c:pt idx="2">
                  <c:v>97.61</c:v>
                </c:pt>
                <c:pt idx="3">
                  <c:v>97.62</c:v>
                </c:pt>
                <c:pt idx="4">
                  <c:v>97.73</c:v>
                </c:pt>
              </c:numCache>
            </c:numRef>
          </c:val>
          <c:extLst>
            <c:ext xmlns:c16="http://schemas.microsoft.com/office/drawing/2014/chart" uri="{C3380CC4-5D6E-409C-BE32-E72D297353CC}">
              <c16:uniqueId val="{00000000-2A31-4646-A554-BABDCB8F43F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2A31-4646-A554-BABDCB8F43F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110.09</c:v>
                </c:pt>
                <c:pt idx="1">
                  <c:v>111.34</c:v>
                </c:pt>
                <c:pt idx="2">
                  <c:v>114.01</c:v>
                </c:pt>
                <c:pt idx="3">
                  <c:v>111.25</c:v>
                </c:pt>
                <c:pt idx="4">
                  <c:v>105.67</c:v>
                </c:pt>
              </c:numCache>
            </c:numRef>
          </c:val>
          <c:extLst>
            <c:ext xmlns:c16="http://schemas.microsoft.com/office/drawing/2014/chart" uri="{C3380CC4-5D6E-409C-BE32-E72D297353CC}">
              <c16:uniqueId val="{00000000-DB0E-4A1D-BEF3-CA1FEC2E8D2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DB0E-4A1D-BEF3-CA1FEC2E8D2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37.65</c:v>
                </c:pt>
                <c:pt idx="1">
                  <c:v>38.799999999999997</c:v>
                </c:pt>
                <c:pt idx="2">
                  <c:v>39.39</c:v>
                </c:pt>
                <c:pt idx="3">
                  <c:v>39.520000000000003</c:v>
                </c:pt>
                <c:pt idx="4">
                  <c:v>40.53</c:v>
                </c:pt>
              </c:numCache>
            </c:numRef>
          </c:val>
          <c:extLst>
            <c:ext xmlns:c16="http://schemas.microsoft.com/office/drawing/2014/chart" uri="{C3380CC4-5D6E-409C-BE32-E72D297353CC}">
              <c16:uniqueId val="{00000000-27EA-4A4E-BCCB-ED04538FD42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27EA-4A4E-BCCB-ED04538FD42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5.3</c:v>
                </c:pt>
                <c:pt idx="1">
                  <c:v>6.33</c:v>
                </c:pt>
                <c:pt idx="2">
                  <c:v>7.09</c:v>
                </c:pt>
                <c:pt idx="3">
                  <c:v>8.26</c:v>
                </c:pt>
                <c:pt idx="4">
                  <c:v>8.59</c:v>
                </c:pt>
              </c:numCache>
            </c:numRef>
          </c:val>
          <c:extLst>
            <c:ext xmlns:c16="http://schemas.microsoft.com/office/drawing/2014/chart" uri="{C3380CC4-5D6E-409C-BE32-E72D297353CC}">
              <c16:uniqueId val="{00000000-D83C-4A91-AD74-CABAD0CB460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D83C-4A91-AD74-CABAD0CB460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F1-40A0-9C75-51E6EF10EB4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7AF1-40A0-9C75-51E6EF10EB4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112.77</c:v>
                </c:pt>
                <c:pt idx="1">
                  <c:v>95.89</c:v>
                </c:pt>
                <c:pt idx="2">
                  <c:v>91.34</c:v>
                </c:pt>
                <c:pt idx="3">
                  <c:v>92.67</c:v>
                </c:pt>
                <c:pt idx="4">
                  <c:v>73.8</c:v>
                </c:pt>
              </c:numCache>
            </c:numRef>
          </c:val>
          <c:extLst>
            <c:ext xmlns:c16="http://schemas.microsoft.com/office/drawing/2014/chart" uri="{C3380CC4-5D6E-409C-BE32-E72D297353CC}">
              <c16:uniqueId val="{00000000-793D-4A93-9D05-79EFCA11279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793D-4A93-9D05-79EFCA11279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685.7</c:v>
                </c:pt>
                <c:pt idx="1">
                  <c:v>672.37</c:v>
                </c:pt>
                <c:pt idx="2">
                  <c:v>709.61</c:v>
                </c:pt>
                <c:pt idx="3">
                  <c:v>711.11</c:v>
                </c:pt>
                <c:pt idx="4">
                  <c:v>683.55</c:v>
                </c:pt>
              </c:numCache>
            </c:numRef>
          </c:val>
          <c:extLst>
            <c:ext xmlns:c16="http://schemas.microsoft.com/office/drawing/2014/chart" uri="{C3380CC4-5D6E-409C-BE32-E72D297353CC}">
              <c16:uniqueId val="{00000000-DE54-4DE0-A5D4-6582D9BD3A9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DE54-4DE0-A5D4-6582D9BD3A9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94.43</c:v>
                </c:pt>
                <c:pt idx="1">
                  <c:v>97.04</c:v>
                </c:pt>
                <c:pt idx="2">
                  <c:v>96.19</c:v>
                </c:pt>
                <c:pt idx="3">
                  <c:v>95.75</c:v>
                </c:pt>
                <c:pt idx="4">
                  <c:v>95.9</c:v>
                </c:pt>
              </c:numCache>
            </c:numRef>
          </c:val>
          <c:extLst>
            <c:ext xmlns:c16="http://schemas.microsoft.com/office/drawing/2014/chart" uri="{C3380CC4-5D6E-409C-BE32-E72D297353CC}">
              <c16:uniqueId val="{00000000-A91A-4A60-809C-7898A991F13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A91A-4A60-809C-7898A991F13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146.69</c:v>
                </c:pt>
                <c:pt idx="2">
                  <c:v>148.6</c:v>
                </c:pt>
                <c:pt idx="3">
                  <c:v>150</c:v>
                </c:pt>
                <c:pt idx="4">
                  <c:v>150</c:v>
                </c:pt>
              </c:numCache>
            </c:numRef>
          </c:val>
          <c:extLst>
            <c:ext xmlns:c16="http://schemas.microsoft.com/office/drawing/2014/chart" uri="{C3380CC4-5D6E-409C-BE32-E72D297353CC}">
              <c16:uniqueId val="{00000000-2BFB-4B4D-ABEE-FB5C9314917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2BFB-4B4D-ABEE-FB5C9314917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熊本県　熊本市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政令市等</v>
      </c>
      <c r="X8" s="39"/>
      <c r="Y8" s="39"/>
      <c r="Z8" s="39"/>
      <c r="AA8" s="39"/>
      <c r="AB8" s="39"/>
      <c r="AC8" s="39"/>
      <c r="AD8" s="40" t="str">
        <f>データ!$M$6</f>
        <v>自治体職員</v>
      </c>
      <c r="AE8" s="40"/>
      <c r="AF8" s="40"/>
      <c r="AG8" s="40"/>
      <c r="AH8" s="40"/>
      <c r="AI8" s="40"/>
      <c r="AJ8" s="40"/>
      <c r="AK8" s="3"/>
      <c r="AL8" s="41">
        <f>データ!S6</f>
        <v>731331</v>
      </c>
      <c r="AM8" s="41"/>
      <c r="AN8" s="41"/>
      <c r="AO8" s="41"/>
      <c r="AP8" s="41"/>
      <c r="AQ8" s="41"/>
      <c r="AR8" s="41"/>
      <c r="AS8" s="41"/>
      <c r="AT8" s="34">
        <f>データ!T6</f>
        <v>390.32</v>
      </c>
      <c r="AU8" s="34"/>
      <c r="AV8" s="34"/>
      <c r="AW8" s="34"/>
      <c r="AX8" s="34"/>
      <c r="AY8" s="34"/>
      <c r="AZ8" s="34"/>
      <c r="BA8" s="34"/>
      <c r="BB8" s="34">
        <f>データ!U6</f>
        <v>1873.67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55.98</v>
      </c>
      <c r="J10" s="34"/>
      <c r="K10" s="34"/>
      <c r="L10" s="34"/>
      <c r="M10" s="34"/>
      <c r="N10" s="34"/>
      <c r="O10" s="34"/>
      <c r="P10" s="34">
        <f>データ!P6</f>
        <v>91.26</v>
      </c>
      <c r="Q10" s="34"/>
      <c r="R10" s="34"/>
      <c r="S10" s="34"/>
      <c r="T10" s="34"/>
      <c r="U10" s="34"/>
      <c r="V10" s="34"/>
      <c r="W10" s="34">
        <f>データ!Q6</f>
        <v>82.8</v>
      </c>
      <c r="X10" s="34"/>
      <c r="Y10" s="34"/>
      <c r="Z10" s="34"/>
      <c r="AA10" s="34"/>
      <c r="AB10" s="34"/>
      <c r="AC10" s="34"/>
      <c r="AD10" s="41">
        <f>データ!R6</f>
        <v>2346</v>
      </c>
      <c r="AE10" s="41"/>
      <c r="AF10" s="41"/>
      <c r="AG10" s="41"/>
      <c r="AH10" s="41"/>
      <c r="AI10" s="41"/>
      <c r="AJ10" s="41"/>
      <c r="AK10" s="2"/>
      <c r="AL10" s="41">
        <f>データ!V6</f>
        <v>665398</v>
      </c>
      <c r="AM10" s="41"/>
      <c r="AN10" s="41"/>
      <c r="AO10" s="41"/>
      <c r="AP10" s="41"/>
      <c r="AQ10" s="41"/>
      <c r="AR10" s="41"/>
      <c r="AS10" s="41"/>
      <c r="AT10" s="34">
        <f>データ!W6</f>
        <v>124.52</v>
      </c>
      <c r="AU10" s="34"/>
      <c r="AV10" s="34"/>
      <c r="AW10" s="34"/>
      <c r="AX10" s="34"/>
      <c r="AY10" s="34"/>
      <c r="AZ10" s="34"/>
      <c r="BA10" s="34"/>
      <c r="BB10" s="34">
        <f>データ!X6</f>
        <v>5343.7</v>
      </c>
      <c r="BC10" s="34"/>
      <c r="BD10" s="34"/>
      <c r="BE10" s="34"/>
      <c r="BF10" s="34"/>
      <c r="BG10" s="34"/>
      <c r="BH10" s="34"/>
      <c r="BI10" s="34"/>
      <c r="BJ10" s="2"/>
      <c r="BK10" s="2"/>
      <c r="BL10" s="60" t="s">
        <v>22</v>
      </c>
      <c r="BM10" s="61"/>
      <c r="BN10" s="62" t="s">
        <v>23</v>
      </c>
      <c r="BO10" s="62"/>
      <c r="BP10" s="62"/>
      <c r="BQ10" s="62"/>
      <c r="BR10" s="62"/>
      <c r="BS10" s="62"/>
      <c r="BT10" s="62"/>
      <c r="BU10" s="62"/>
      <c r="BV10" s="62"/>
      <c r="BW10" s="62"/>
      <c r="BX10" s="62"/>
      <c r="BY10" s="6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115</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116</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117</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hGiVPethaQdQlQIs2T46BuiPbF7rpVElo1Wi0ZCS65NcPAw+1kojAUzMMxfoi5mfLxGNHcqp3iXKyP9GyXFgg==" saltValue="yXUbYrLR63fC5T3wvHu9i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431001</v>
      </c>
      <c r="D6" s="19">
        <f t="shared" si="3"/>
        <v>46</v>
      </c>
      <c r="E6" s="19">
        <f t="shared" si="3"/>
        <v>17</v>
      </c>
      <c r="F6" s="19">
        <f t="shared" si="3"/>
        <v>1</v>
      </c>
      <c r="G6" s="19">
        <f t="shared" si="3"/>
        <v>0</v>
      </c>
      <c r="H6" s="19" t="str">
        <f t="shared" si="3"/>
        <v>熊本県　熊本市</v>
      </c>
      <c r="I6" s="19" t="str">
        <f t="shared" si="3"/>
        <v>法適用</v>
      </c>
      <c r="J6" s="19" t="str">
        <f t="shared" si="3"/>
        <v>下水道事業</v>
      </c>
      <c r="K6" s="19" t="str">
        <f t="shared" si="3"/>
        <v>公共下水道</v>
      </c>
      <c r="L6" s="19" t="str">
        <f t="shared" si="3"/>
        <v>政令市等</v>
      </c>
      <c r="M6" s="19" t="str">
        <f t="shared" si="3"/>
        <v>自治体職員</v>
      </c>
      <c r="N6" s="20" t="str">
        <f t="shared" si="3"/>
        <v>-</v>
      </c>
      <c r="O6" s="20">
        <f t="shared" si="3"/>
        <v>55.98</v>
      </c>
      <c r="P6" s="20">
        <f t="shared" si="3"/>
        <v>91.26</v>
      </c>
      <c r="Q6" s="20">
        <f t="shared" si="3"/>
        <v>82.8</v>
      </c>
      <c r="R6" s="20">
        <f t="shared" si="3"/>
        <v>2346</v>
      </c>
      <c r="S6" s="20">
        <f t="shared" si="3"/>
        <v>731331</v>
      </c>
      <c r="T6" s="20">
        <f t="shared" si="3"/>
        <v>390.32</v>
      </c>
      <c r="U6" s="20">
        <f t="shared" si="3"/>
        <v>1873.67</v>
      </c>
      <c r="V6" s="20">
        <f t="shared" si="3"/>
        <v>665398</v>
      </c>
      <c r="W6" s="20">
        <f t="shared" si="3"/>
        <v>124.52</v>
      </c>
      <c r="X6" s="20">
        <f t="shared" si="3"/>
        <v>5343.7</v>
      </c>
      <c r="Y6" s="21">
        <f>IF(Y7="",NA(),Y7)</f>
        <v>110.09</v>
      </c>
      <c r="Z6" s="21">
        <f t="shared" ref="Z6:AH6" si="4">IF(Z7="",NA(),Z7)</f>
        <v>111.34</v>
      </c>
      <c r="AA6" s="21">
        <f t="shared" si="4"/>
        <v>114.01</v>
      </c>
      <c r="AB6" s="21">
        <f t="shared" si="4"/>
        <v>111.25</v>
      </c>
      <c r="AC6" s="21">
        <f t="shared" si="4"/>
        <v>105.67</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112.77</v>
      </c>
      <c r="AV6" s="21">
        <f t="shared" ref="AV6:BD6" si="6">IF(AV7="",NA(),AV7)</f>
        <v>95.89</v>
      </c>
      <c r="AW6" s="21">
        <f t="shared" si="6"/>
        <v>91.34</v>
      </c>
      <c r="AX6" s="21">
        <f t="shared" si="6"/>
        <v>92.67</v>
      </c>
      <c r="AY6" s="21">
        <f t="shared" si="6"/>
        <v>73.8</v>
      </c>
      <c r="AZ6" s="21">
        <f t="shared" si="6"/>
        <v>71.39</v>
      </c>
      <c r="BA6" s="21">
        <f t="shared" si="6"/>
        <v>74.09</v>
      </c>
      <c r="BB6" s="21">
        <f t="shared" si="6"/>
        <v>71.900000000000006</v>
      </c>
      <c r="BC6" s="21">
        <f t="shared" si="6"/>
        <v>73.75</v>
      </c>
      <c r="BD6" s="21">
        <f t="shared" si="6"/>
        <v>77.47</v>
      </c>
      <c r="BE6" s="20" t="str">
        <f>IF(BE7="","",IF(BE7="-","【-】","【"&amp;SUBSTITUTE(TEXT(BE7,"#,##0.00"),"-","△")&amp;"】"))</f>
        <v>【82.75】</v>
      </c>
      <c r="BF6" s="21">
        <f>IF(BF7="",NA(),BF7)</f>
        <v>685.7</v>
      </c>
      <c r="BG6" s="21">
        <f t="shared" ref="BG6:BO6" si="7">IF(BG7="",NA(),BG7)</f>
        <v>672.37</v>
      </c>
      <c r="BH6" s="21">
        <f t="shared" si="7"/>
        <v>709.61</v>
      </c>
      <c r="BI6" s="21">
        <f t="shared" si="7"/>
        <v>711.11</v>
      </c>
      <c r="BJ6" s="21">
        <f t="shared" si="7"/>
        <v>683.55</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94.43</v>
      </c>
      <c r="BR6" s="21">
        <f t="shared" ref="BR6:BZ6" si="8">IF(BR7="",NA(),BR7)</f>
        <v>97.04</v>
      </c>
      <c r="BS6" s="21">
        <f t="shared" si="8"/>
        <v>96.19</v>
      </c>
      <c r="BT6" s="21">
        <f t="shared" si="8"/>
        <v>95.75</v>
      </c>
      <c r="BU6" s="21">
        <f t="shared" si="8"/>
        <v>95.9</v>
      </c>
      <c r="BV6" s="21">
        <f t="shared" si="8"/>
        <v>105.67</v>
      </c>
      <c r="BW6" s="21">
        <f t="shared" si="8"/>
        <v>105.37</v>
      </c>
      <c r="BX6" s="21">
        <f t="shared" si="8"/>
        <v>99.93</v>
      </c>
      <c r="BY6" s="21">
        <f t="shared" si="8"/>
        <v>100.14</v>
      </c>
      <c r="BZ6" s="21">
        <f t="shared" si="8"/>
        <v>100.02</v>
      </c>
      <c r="CA6" s="20" t="str">
        <f>IF(CA7="","",IF(CA7="-","【-】","【"&amp;SUBSTITUTE(TEXT(CA7,"#,##0.00"),"-","△")&amp;"】"))</f>
        <v>【97.94】</v>
      </c>
      <c r="CB6" s="21">
        <f>IF(CB7="",NA(),CB7)</f>
        <v>150</v>
      </c>
      <c r="CC6" s="21">
        <f t="shared" ref="CC6:CK6" si="9">IF(CC7="",NA(),CC7)</f>
        <v>146.69</v>
      </c>
      <c r="CD6" s="21">
        <f t="shared" si="9"/>
        <v>148.6</v>
      </c>
      <c r="CE6" s="21">
        <f t="shared" si="9"/>
        <v>150</v>
      </c>
      <c r="CF6" s="21">
        <f t="shared" si="9"/>
        <v>150</v>
      </c>
      <c r="CG6" s="21">
        <f t="shared" si="9"/>
        <v>118.72</v>
      </c>
      <c r="CH6" s="21">
        <f t="shared" si="9"/>
        <v>120.5</v>
      </c>
      <c r="CI6" s="21">
        <f t="shared" si="9"/>
        <v>127.3</v>
      </c>
      <c r="CJ6" s="21">
        <f t="shared" si="9"/>
        <v>126.99</v>
      </c>
      <c r="CK6" s="21">
        <f t="shared" si="9"/>
        <v>130.54</v>
      </c>
      <c r="CL6" s="20" t="str">
        <f>IF(CL7="","",IF(CL7="-","【-】","【"&amp;SUBSTITUTE(TEXT(CL7,"#,##0.00"),"-","△")&amp;"】"))</f>
        <v>【140.98】</v>
      </c>
      <c r="CM6" s="21">
        <f>IF(CM7="",NA(),CM7)</f>
        <v>69.08</v>
      </c>
      <c r="CN6" s="21">
        <f t="shared" ref="CN6:CV6" si="10">IF(CN7="",NA(),CN7)</f>
        <v>70.25</v>
      </c>
      <c r="CO6" s="21">
        <f t="shared" si="10"/>
        <v>67.760000000000005</v>
      </c>
      <c r="CP6" s="21">
        <f t="shared" si="10"/>
        <v>68.53</v>
      </c>
      <c r="CQ6" s="21">
        <f t="shared" si="10"/>
        <v>69.94</v>
      </c>
      <c r="CR6" s="21">
        <f t="shared" si="10"/>
        <v>58.16</v>
      </c>
      <c r="CS6" s="21">
        <f t="shared" si="10"/>
        <v>58.91</v>
      </c>
      <c r="CT6" s="21">
        <f t="shared" si="10"/>
        <v>58.31</v>
      </c>
      <c r="CU6" s="21">
        <f t="shared" si="10"/>
        <v>57.8</v>
      </c>
      <c r="CV6" s="21">
        <f t="shared" si="10"/>
        <v>59.34</v>
      </c>
      <c r="CW6" s="20" t="str">
        <f>IF(CW7="","",IF(CW7="-","【-】","【"&amp;SUBSTITUTE(TEXT(CW7,"#,##0.00"),"-","△")&amp;"】"))</f>
        <v>【60.13】</v>
      </c>
      <c r="CX6" s="21">
        <f>IF(CX7="",NA(),CX7)</f>
        <v>97.4</v>
      </c>
      <c r="CY6" s="21">
        <f t="shared" ref="CY6:DG6" si="11">IF(CY7="",NA(),CY7)</f>
        <v>97.54</v>
      </c>
      <c r="CZ6" s="21">
        <f t="shared" si="11"/>
        <v>97.61</v>
      </c>
      <c r="DA6" s="21">
        <f t="shared" si="11"/>
        <v>97.62</v>
      </c>
      <c r="DB6" s="21">
        <f t="shared" si="11"/>
        <v>97.73</v>
      </c>
      <c r="DC6" s="21">
        <f t="shared" si="11"/>
        <v>99.1</v>
      </c>
      <c r="DD6" s="21">
        <f t="shared" si="11"/>
        <v>99.16</v>
      </c>
      <c r="DE6" s="21">
        <f t="shared" si="11"/>
        <v>99.21</v>
      </c>
      <c r="DF6" s="21">
        <f t="shared" si="11"/>
        <v>99.25</v>
      </c>
      <c r="DG6" s="21">
        <f t="shared" si="11"/>
        <v>99.29</v>
      </c>
      <c r="DH6" s="20" t="str">
        <f>IF(DH7="","",IF(DH7="-","【-】","【"&amp;SUBSTITUTE(TEXT(DH7,"#,##0.00"),"-","△")&amp;"】"))</f>
        <v>【96.00】</v>
      </c>
      <c r="DI6" s="21">
        <f>IF(DI7="",NA(),DI7)</f>
        <v>37.65</v>
      </c>
      <c r="DJ6" s="21">
        <f t="shared" ref="DJ6:DR6" si="12">IF(DJ7="",NA(),DJ7)</f>
        <v>38.799999999999997</v>
      </c>
      <c r="DK6" s="21">
        <f t="shared" si="12"/>
        <v>39.39</v>
      </c>
      <c r="DL6" s="21">
        <f t="shared" si="12"/>
        <v>39.520000000000003</v>
      </c>
      <c r="DM6" s="21">
        <f t="shared" si="12"/>
        <v>40.53</v>
      </c>
      <c r="DN6" s="21">
        <f t="shared" si="12"/>
        <v>49.35</v>
      </c>
      <c r="DO6" s="21">
        <f t="shared" si="12"/>
        <v>50.38</v>
      </c>
      <c r="DP6" s="21">
        <f t="shared" si="12"/>
        <v>51.54</v>
      </c>
      <c r="DQ6" s="21">
        <f t="shared" si="12"/>
        <v>52.5</v>
      </c>
      <c r="DR6" s="21">
        <f t="shared" si="12"/>
        <v>53.36</v>
      </c>
      <c r="DS6" s="20" t="str">
        <f>IF(DS7="","",IF(DS7="-","【-】","【"&amp;SUBSTITUTE(TEXT(DS7,"#,##0.00"),"-","△")&amp;"】"))</f>
        <v>【42.20】</v>
      </c>
      <c r="DT6" s="21">
        <f>IF(DT7="",NA(),DT7)</f>
        <v>5.3</v>
      </c>
      <c r="DU6" s="21">
        <f t="shared" ref="DU6:EC6" si="13">IF(DU7="",NA(),DU7)</f>
        <v>6.33</v>
      </c>
      <c r="DV6" s="21">
        <f t="shared" si="13"/>
        <v>7.09</v>
      </c>
      <c r="DW6" s="21">
        <f t="shared" si="13"/>
        <v>8.26</v>
      </c>
      <c r="DX6" s="21">
        <f t="shared" si="13"/>
        <v>8.59</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0.03</v>
      </c>
      <c r="EF6" s="21">
        <f t="shared" ref="EF6:EN6" si="14">IF(EF7="",NA(),EF7)</f>
        <v>0.16</v>
      </c>
      <c r="EG6" s="21">
        <f t="shared" si="14"/>
        <v>0.11</v>
      </c>
      <c r="EH6" s="21">
        <f t="shared" si="14"/>
        <v>0.03</v>
      </c>
      <c r="EI6" s="21">
        <f t="shared" si="14"/>
        <v>0.1</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2">
      <c r="A7" s="14"/>
      <c r="B7" s="23">
        <v>2024</v>
      </c>
      <c r="C7" s="23">
        <v>431001</v>
      </c>
      <c r="D7" s="23">
        <v>46</v>
      </c>
      <c r="E7" s="23">
        <v>17</v>
      </c>
      <c r="F7" s="23">
        <v>1</v>
      </c>
      <c r="G7" s="23">
        <v>0</v>
      </c>
      <c r="H7" s="23" t="s">
        <v>96</v>
      </c>
      <c r="I7" s="23" t="s">
        <v>97</v>
      </c>
      <c r="J7" s="23" t="s">
        <v>98</v>
      </c>
      <c r="K7" s="23" t="s">
        <v>99</v>
      </c>
      <c r="L7" s="23" t="s">
        <v>100</v>
      </c>
      <c r="M7" s="23" t="s">
        <v>101</v>
      </c>
      <c r="N7" s="24" t="s">
        <v>102</v>
      </c>
      <c r="O7" s="24">
        <v>55.98</v>
      </c>
      <c r="P7" s="24">
        <v>91.26</v>
      </c>
      <c r="Q7" s="24">
        <v>82.8</v>
      </c>
      <c r="R7" s="24">
        <v>2346</v>
      </c>
      <c r="S7" s="24">
        <v>731331</v>
      </c>
      <c r="T7" s="24">
        <v>390.32</v>
      </c>
      <c r="U7" s="24">
        <v>1873.67</v>
      </c>
      <c r="V7" s="24">
        <v>665398</v>
      </c>
      <c r="W7" s="24">
        <v>124.52</v>
      </c>
      <c r="X7" s="24">
        <v>5343.7</v>
      </c>
      <c r="Y7" s="24">
        <v>110.09</v>
      </c>
      <c r="Z7" s="24">
        <v>111.34</v>
      </c>
      <c r="AA7" s="24">
        <v>114.01</v>
      </c>
      <c r="AB7" s="24">
        <v>111.25</v>
      </c>
      <c r="AC7" s="24">
        <v>105.67</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112.77</v>
      </c>
      <c r="AV7" s="24">
        <v>95.89</v>
      </c>
      <c r="AW7" s="24">
        <v>91.34</v>
      </c>
      <c r="AX7" s="24">
        <v>92.67</v>
      </c>
      <c r="AY7" s="24">
        <v>73.8</v>
      </c>
      <c r="AZ7" s="24">
        <v>71.39</v>
      </c>
      <c r="BA7" s="24">
        <v>74.09</v>
      </c>
      <c r="BB7" s="24">
        <v>71.900000000000006</v>
      </c>
      <c r="BC7" s="24">
        <v>73.75</v>
      </c>
      <c r="BD7" s="24">
        <v>77.47</v>
      </c>
      <c r="BE7" s="24">
        <v>82.75</v>
      </c>
      <c r="BF7" s="24">
        <v>685.7</v>
      </c>
      <c r="BG7" s="24">
        <v>672.37</v>
      </c>
      <c r="BH7" s="24">
        <v>709.61</v>
      </c>
      <c r="BI7" s="24">
        <v>711.11</v>
      </c>
      <c r="BJ7" s="24">
        <v>683.55</v>
      </c>
      <c r="BK7" s="24">
        <v>551.04</v>
      </c>
      <c r="BL7" s="24">
        <v>523.58000000000004</v>
      </c>
      <c r="BM7" s="24">
        <v>508.99</v>
      </c>
      <c r="BN7" s="24">
        <v>497.17</v>
      </c>
      <c r="BO7" s="24">
        <v>479.62</v>
      </c>
      <c r="BP7" s="24">
        <v>602.55999999999995</v>
      </c>
      <c r="BQ7" s="24">
        <v>94.43</v>
      </c>
      <c r="BR7" s="24">
        <v>97.04</v>
      </c>
      <c r="BS7" s="24">
        <v>96.19</v>
      </c>
      <c r="BT7" s="24">
        <v>95.75</v>
      </c>
      <c r="BU7" s="24">
        <v>95.9</v>
      </c>
      <c r="BV7" s="24">
        <v>105.67</v>
      </c>
      <c r="BW7" s="24">
        <v>105.37</v>
      </c>
      <c r="BX7" s="24">
        <v>99.93</v>
      </c>
      <c r="BY7" s="24">
        <v>100.14</v>
      </c>
      <c r="BZ7" s="24">
        <v>100.02</v>
      </c>
      <c r="CA7" s="24">
        <v>97.94</v>
      </c>
      <c r="CB7" s="24">
        <v>150</v>
      </c>
      <c r="CC7" s="24">
        <v>146.69</v>
      </c>
      <c r="CD7" s="24">
        <v>148.6</v>
      </c>
      <c r="CE7" s="24">
        <v>150</v>
      </c>
      <c r="CF7" s="24">
        <v>150</v>
      </c>
      <c r="CG7" s="24">
        <v>118.72</v>
      </c>
      <c r="CH7" s="24">
        <v>120.5</v>
      </c>
      <c r="CI7" s="24">
        <v>127.3</v>
      </c>
      <c r="CJ7" s="24">
        <v>126.99</v>
      </c>
      <c r="CK7" s="24">
        <v>130.54</v>
      </c>
      <c r="CL7" s="24">
        <v>140.97999999999999</v>
      </c>
      <c r="CM7" s="24">
        <v>69.08</v>
      </c>
      <c r="CN7" s="24">
        <v>70.25</v>
      </c>
      <c r="CO7" s="24">
        <v>67.760000000000005</v>
      </c>
      <c r="CP7" s="24">
        <v>68.53</v>
      </c>
      <c r="CQ7" s="24">
        <v>69.94</v>
      </c>
      <c r="CR7" s="24">
        <v>58.16</v>
      </c>
      <c r="CS7" s="24">
        <v>58.91</v>
      </c>
      <c r="CT7" s="24">
        <v>58.31</v>
      </c>
      <c r="CU7" s="24">
        <v>57.8</v>
      </c>
      <c r="CV7" s="24">
        <v>59.34</v>
      </c>
      <c r="CW7" s="24">
        <v>60.13</v>
      </c>
      <c r="CX7" s="24">
        <v>97.4</v>
      </c>
      <c r="CY7" s="24">
        <v>97.54</v>
      </c>
      <c r="CZ7" s="24">
        <v>97.61</v>
      </c>
      <c r="DA7" s="24">
        <v>97.62</v>
      </c>
      <c r="DB7" s="24">
        <v>97.73</v>
      </c>
      <c r="DC7" s="24">
        <v>99.1</v>
      </c>
      <c r="DD7" s="24">
        <v>99.16</v>
      </c>
      <c r="DE7" s="24">
        <v>99.21</v>
      </c>
      <c r="DF7" s="24">
        <v>99.25</v>
      </c>
      <c r="DG7" s="24">
        <v>99.29</v>
      </c>
      <c r="DH7" s="24">
        <v>96</v>
      </c>
      <c r="DI7" s="24">
        <v>37.65</v>
      </c>
      <c r="DJ7" s="24">
        <v>38.799999999999997</v>
      </c>
      <c r="DK7" s="24">
        <v>39.39</v>
      </c>
      <c r="DL7" s="24">
        <v>39.520000000000003</v>
      </c>
      <c r="DM7" s="24">
        <v>40.53</v>
      </c>
      <c r="DN7" s="24">
        <v>49.35</v>
      </c>
      <c r="DO7" s="24">
        <v>50.38</v>
      </c>
      <c r="DP7" s="24">
        <v>51.54</v>
      </c>
      <c r="DQ7" s="24">
        <v>52.5</v>
      </c>
      <c r="DR7" s="24">
        <v>53.36</v>
      </c>
      <c r="DS7" s="24">
        <v>42.2</v>
      </c>
      <c r="DT7" s="24">
        <v>5.3</v>
      </c>
      <c r="DU7" s="24">
        <v>6.33</v>
      </c>
      <c r="DV7" s="24">
        <v>7.09</v>
      </c>
      <c r="DW7" s="24">
        <v>8.26</v>
      </c>
      <c r="DX7" s="24">
        <v>8.59</v>
      </c>
      <c r="DY7" s="24">
        <v>12.06</v>
      </c>
      <c r="DZ7" s="24">
        <v>13.41</v>
      </c>
      <c r="EA7" s="24">
        <v>15.06</v>
      </c>
      <c r="EB7" s="24">
        <v>16.87</v>
      </c>
      <c r="EC7" s="24">
        <v>18.739999999999998</v>
      </c>
      <c r="ED7" s="24">
        <v>9.4600000000000009</v>
      </c>
      <c r="EE7" s="24">
        <v>0.03</v>
      </c>
      <c r="EF7" s="24">
        <v>0.16</v>
      </c>
      <c r="EG7" s="24">
        <v>0.11</v>
      </c>
      <c r="EH7" s="24">
        <v>0.03</v>
      </c>
      <c r="EI7" s="24">
        <v>0.1</v>
      </c>
      <c r="EJ7" s="24">
        <v>0.41</v>
      </c>
      <c r="EK7" s="24">
        <v>0.45</v>
      </c>
      <c r="EL7" s="24">
        <v>0.44</v>
      </c>
      <c r="EM7" s="24">
        <v>0.36</v>
      </c>
      <c r="EN7" s="24">
        <v>0.37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39D56EC-BA36-4AB3-86A4-9F28209E2BAD}"/>
</file>

<file path=customXml/itemProps2.xml><?xml version="1.0" encoding="utf-8"?>
<ds:datastoreItem xmlns:ds="http://schemas.openxmlformats.org/officeDocument/2006/customXml" ds:itemID="{3CF11B1A-D0C7-43E5-B175-96A2247FCDD5}"/>
</file>

<file path=customXml/itemProps3.xml><?xml version="1.0" encoding="utf-8"?>
<ds:datastoreItem xmlns:ds="http://schemas.openxmlformats.org/officeDocument/2006/customXml" ds:itemID="{0EA297FA-6940-444A-951C-C9A0FA058C1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2026-01-22T05:39:15Z</cp:lastPrinted>
  <dcterms:created xsi:type="dcterms:W3CDTF">2025-12-23T06:06:05Z</dcterms:created>
  <dcterms:modified xsi:type="dcterms:W3CDTF">2026-01-26T05:28:04Z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