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z:\2025年度\●計画班\208_農業集落排水事業関係\〇照会・回答\20260114【0123〆】公営企業に係る経営比較分析表（令和６年度決算）の分析等について（依頼）\"/>
    </mc:Choice>
  </mc:AlternateContent>
  <xr:revisionPtr revIDLastSave="0" documentId="13_ncr:1_{6D098B61-8D16-402C-B60E-6DC9F89CFB2A}" xr6:coauthVersionLast="47" xr6:coauthVersionMax="47" xr10:uidLastSave="{00000000-0000-0000-0000-000000000000}"/>
  <workbookProtection workbookAlgorithmName="SHA-512" workbookHashValue="KVS2YSoyytGzS24OXNSanp5SOiRsptKqJW7ZABph9CB+ToT0kOwdHN8wY9024k8GIBjYuv5tb873Ejy66k92Jg==" workbookSaltValue="VfJJIKi0e8gAqgkztj7Snw==" workbookSpinCount="100000" lockStructure="1"/>
  <bookViews>
    <workbookView xWindow="-120" yWindow="-120" windowWidth="29040" windowHeight="15720"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6"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BB10" i="4" s="1"/>
  <c r="W6" i="5"/>
  <c r="AT10" i="4" s="1"/>
  <c r="V6" i="5"/>
  <c r="AL10" i="4" s="1"/>
  <c r="U6" i="5"/>
  <c r="BB8" i="4" s="1"/>
  <c r="T6" i="5"/>
  <c r="AT8" i="4" s="1"/>
  <c r="S6" i="5"/>
  <c r="AL8" i="4" s="1"/>
  <c r="R6" i="5"/>
  <c r="Q6" i="5"/>
  <c r="W10" i="4" s="1"/>
  <c r="P6" i="5"/>
  <c r="P10" i="4" s="1"/>
  <c r="O6" i="5"/>
  <c r="I10" i="4" s="1"/>
  <c r="N6" i="5"/>
  <c r="B10" i="4" s="1"/>
  <c r="M6" i="5"/>
  <c r="AD8" i="4" s="1"/>
  <c r="L6" i="5"/>
  <c r="W8" i="4" s="1"/>
  <c r="K6" i="5"/>
  <c r="P8" i="4" s="1"/>
  <c r="J6" i="5"/>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6" i="4"/>
  <c r="K86" i="4"/>
  <c r="J86" i="4"/>
  <c r="AD10" i="4"/>
  <c r="I8" i="4"/>
  <c r="B8" i="4"/>
</calcChain>
</file>

<file path=xl/sharedStrings.xml><?xml version="1.0" encoding="utf-8"?>
<sst xmlns="http://schemas.openxmlformats.org/spreadsheetml/2006/main" count="236" uniqueCount="121">
  <si>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</si>
  <si>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</si>
  <si>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</si>
  <si>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</si>
  <si>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</si>
  <si>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</si>
  <si>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</si>
  <si>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</si>
  <si>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</si>
  <si>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</si>
  <si>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</si>
  <si>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</si>
  <si>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</si>
  <si>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</si>
  <si>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</si>
  <si>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</si>
  <si>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</si>
  <si>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</si>
  <si>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</si>
  <si>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</si>
  <si>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</si>
  <si>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</si>
  <si>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</si>
  <si>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</si>
  <si>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</si>
  <si>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</si>
  <si>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</si>
  <si>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</si>
  <si>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</si>
  <si>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</si>
  <si>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</si>
  <si>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</si>
  <si>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</si>
  <si>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</si>
  <si>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</si>
  <si>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</si>
  <si>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</si>
  <si>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</si>
  <si>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</si>
  <si>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</si>
  <si>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</si>
  <si>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</si>
  <si>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</si>
  <si>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</si>
  <si>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</si>
  <si>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</si>
  <si>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</si>
  <si>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</si>
  <si>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</si>
  <si>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</si>
  <si>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</si>
  <si>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</si>
  <si>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</si>
  <si>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</si>
  <si>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</si>
  <si>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</si>
  <si>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</si>
  <si>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</si>
  <si>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</si>
  <si>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</si>
  <si>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</si>
  <si>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</si>
  <si>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</si>
  <si>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</si>
  <si>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</si>
  <si>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</si>
  <si>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</si>
  <si>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</si>
  <si>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</si>
  <si>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</si>
  <si>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</si>
  <si>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</si>
  <si>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</si>
  <si>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</si>
  <si>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</si>
  <si>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</si>
  <si>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</si>
  <si>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</si>
  <si>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</si>
  <si>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</si>
  <si>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</si>
  <si>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</si>
  <si>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</si>
  <si>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</si>
  <si>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</si>
  <si>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</si>
  <si>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</si>
  <si>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</si>
  <si>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</si>
  <si>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</si>
  <si>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</si>
  <si>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</si>
  <si>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</si>
  <si>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</si>
  <si>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</si>
  <si>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</si>
  <si>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</si>
  <si>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</si>
  <si>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</si>
  <si>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熊本市</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</si>
  <si>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</si>
  <si>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</si>
  <si>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</si>
  <si>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</si>
  <si>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</si>
  <si>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</si>
  <si>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</si>
  <si>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</si>
  <si>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</si>
  <si>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</si>
  <si>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</si>
  <si>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</si>
  <si>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</si>
  <si>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</si>
  <si>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</si>
  <si>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"R"dd</t>
    <phoneticPr fontId="4"/>
  </si>
  <si>
    <t>"R"dd</t>
    <phoneticPr fontId="4"/>
  </si>
  <si>
    <t>←書式設定</t>
    <rPh sb="1" eb="3">
      <t>ショシキ</t>
    </rPh>
    <rPh sb="3" eb="5">
      <t>セッテイ</t>
    </rPh>
    <phoneticPr fontId="4"/>
  </si>
  <si>
    <t>　各施設とも供用開始から20年以上が経過しており、老朽化が進行していることから最適整備構想に基づく施設更新が必要となっている。
　国庫補助事業を活用し、効率的・計画的に整備を行いたい。</t>
    <rPh sb="1" eb="4">
      <t>カクシセツ</t>
    </rPh>
    <rPh sb="6" eb="10">
      <t>キョウヨウカイシ</t>
    </rPh>
    <rPh sb="14" eb="17">
      <t>ネンイジョウ</t>
    </rPh>
    <rPh sb="18" eb="20">
      <t>ケイカ</t>
    </rPh>
    <rPh sb="25" eb="28">
      <t>ロウキュウカ</t>
    </rPh>
    <rPh sb="29" eb="31">
      <t>シンコウ</t>
    </rPh>
    <rPh sb="39" eb="41">
      <t>サイテキ</t>
    </rPh>
    <rPh sb="41" eb="43">
      <t>セイビ</t>
    </rPh>
    <rPh sb="43" eb="45">
      <t>コウソウ</t>
    </rPh>
    <rPh sb="46" eb="47">
      <t>モト</t>
    </rPh>
    <rPh sb="49" eb="53">
      <t>シセツコウシン</t>
    </rPh>
    <rPh sb="54" eb="56">
      <t>ヒツヨウ</t>
    </rPh>
    <rPh sb="65" eb="67">
      <t>コッコ</t>
    </rPh>
    <rPh sb="67" eb="69">
      <t>ホジョ</t>
    </rPh>
    <rPh sb="69" eb="71">
      <t>ジギョウ</t>
    </rPh>
    <rPh sb="72" eb="74">
      <t>カツヨウ</t>
    </rPh>
    <rPh sb="76" eb="79">
      <t>コウリツテキ</t>
    </rPh>
    <rPh sb="80" eb="82">
      <t>ケイカク</t>
    </rPh>
    <rPh sb="82" eb="83">
      <t>テキ</t>
    </rPh>
    <rPh sb="84" eb="86">
      <t>セイビ</t>
    </rPh>
    <rPh sb="87" eb="88">
      <t>オコナ</t>
    </rPh>
    <phoneticPr fontId="4"/>
  </si>
  <si>
    <t>　収益的収支比率について、100％を超えているもののR3年度以降は毎年微減となっている。使用料以外の収入（一般会計からの繰入）に依存しているため、接続率向上による収入の増加や施設の統廃合事業を進めることによる維持管理費の削減が必要である。
　施設利用率について令和2年度の新規接続者の増加や熊本地震後の施設の利用再開等に伴う増加以降は、令和6年度にかけて微減となっている。これについては、対象地区の人口減少に伴い使用水量が減少したことが要因だと考えられる。</t>
    <rPh sb="1" eb="4">
      <t>シュウエキテキ</t>
    </rPh>
    <rPh sb="4" eb="8">
      <t>シュウシヒリツ</t>
    </rPh>
    <rPh sb="18" eb="19">
      <t>コ</t>
    </rPh>
    <rPh sb="28" eb="32">
      <t>ネンドイコウ</t>
    </rPh>
    <rPh sb="33" eb="35">
      <t>マイトシ</t>
    </rPh>
    <rPh sb="44" eb="47">
      <t>シヨウリョウ</t>
    </rPh>
    <rPh sb="47" eb="49">
      <t>イガイ</t>
    </rPh>
    <rPh sb="50" eb="52">
      <t>シュウニュウ</t>
    </rPh>
    <rPh sb="53" eb="57">
      <t>イッパンカイケイ</t>
    </rPh>
    <rPh sb="60" eb="62">
      <t>クリイレ</t>
    </rPh>
    <rPh sb="64" eb="66">
      <t>イゾン</t>
    </rPh>
    <rPh sb="76" eb="78">
      <t>コウジョウ</t>
    </rPh>
    <rPh sb="81" eb="83">
      <t>シュウニュウ</t>
    </rPh>
    <rPh sb="84" eb="86">
      <t>ゾウカ</t>
    </rPh>
    <rPh sb="87" eb="89">
      <t>シセツ</t>
    </rPh>
    <rPh sb="90" eb="93">
      <t>トウハイゴウ</t>
    </rPh>
    <rPh sb="93" eb="95">
      <t>ジギョウ</t>
    </rPh>
    <rPh sb="96" eb="97">
      <t>スス</t>
    </rPh>
    <rPh sb="104" eb="109">
      <t>イジカンリヒ</t>
    </rPh>
    <rPh sb="110" eb="112">
      <t>サクゲン</t>
    </rPh>
    <rPh sb="113" eb="115">
      <t>ヒツヨウ</t>
    </rPh>
    <rPh sb="121" eb="123">
      <t>シセツ</t>
    </rPh>
    <rPh sb="123" eb="126">
      <t>リヨウリツ</t>
    </rPh>
    <rPh sb="134" eb="135">
      <t>ド</t>
    </rPh>
    <rPh sb="145" eb="150">
      <t>クマモトジシンアト</t>
    </rPh>
    <rPh sb="158" eb="159">
      <t>ナド</t>
    </rPh>
    <rPh sb="164" eb="166">
      <t>イコウ</t>
    </rPh>
    <rPh sb="172" eb="173">
      <t>ド</t>
    </rPh>
    <rPh sb="204" eb="205">
      <t>トモナ</t>
    </rPh>
    <rPh sb="218" eb="220">
      <t>ヨウイン</t>
    </rPh>
    <phoneticPr fontId="4"/>
  </si>
  <si>
    <t>　令和5年度まで経費回収率は10％前後でほぼ横ばいで推移していたが、令和6年度の経費回収率は約20％となり増加した。
  これは、汚水処理原価の減少に伴うものであり、令和5年度まで実施した不明水対策に一定の効果が見られ、対策工事等が完了したためと考えられる。
　ただし、類似団体平均値と比較すると、回収率は低いものであるため、今後も人口減少が進む中でも接続の勧奨を行い使用料徴収額の増加に努めたい。
　また、維持管理費削減のため、施設の統廃合事業についても積極的に進めていきたい。</t>
    <rPh sb="1" eb="3">
      <t>レイワ</t>
    </rPh>
    <rPh sb="4" eb="5">
      <t>ネン</t>
    </rPh>
    <rPh sb="5" eb="6">
      <t>ド</t>
    </rPh>
    <rPh sb="8" eb="10">
      <t>ケイヒ</t>
    </rPh>
    <rPh sb="10" eb="13">
      <t>カイシュウリツ</t>
    </rPh>
    <rPh sb="17" eb="19">
      <t>ゼンゴ</t>
    </rPh>
    <rPh sb="22" eb="23">
      <t>ヨコ</t>
    </rPh>
    <rPh sb="26" eb="28">
      <t>スイイ</t>
    </rPh>
    <rPh sb="34" eb="36">
      <t>レイワ</t>
    </rPh>
    <rPh sb="37" eb="39">
      <t>ネンド</t>
    </rPh>
    <rPh sb="46" eb="47">
      <t>ヤク</t>
    </rPh>
    <rPh sb="53" eb="55">
      <t>ゾウカ</t>
    </rPh>
    <rPh sb="65" eb="71">
      <t>オスイショリゲンカ</t>
    </rPh>
    <rPh sb="72" eb="74">
      <t>ゲンショウ</t>
    </rPh>
    <rPh sb="75" eb="76">
      <t>トモナ</t>
    </rPh>
    <rPh sb="83" eb="85">
      <t>レイワ</t>
    </rPh>
    <rPh sb="86" eb="88">
      <t>ネンド</t>
    </rPh>
    <rPh sb="90" eb="92">
      <t>ジッシ</t>
    </rPh>
    <rPh sb="94" eb="99">
      <t>フメイスイタイサク</t>
    </rPh>
    <rPh sb="100" eb="102">
      <t>イッテイ</t>
    </rPh>
    <rPh sb="103" eb="105">
      <t>コウカ</t>
    </rPh>
    <rPh sb="106" eb="107">
      <t>ミ</t>
    </rPh>
    <rPh sb="110" eb="114">
      <t>タイサクコウジ</t>
    </rPh>
    <rPh sb="114" eb="115">
      <t>ナド</t>
    </rPh>
    <rPh sb="116" eb="118">
      <t>カンリョウ</t>
    </rPh>
    <rPh sb="123" eb="124">
      <t>カンガ</t>
    </rPh>
    <rPh sb="135" eb="139">
      <t>ルイジダンタイ</t>
    </rPh>
    <rPh sb="139" eb="142">
      <t>ヘイキンチ</t>
    </rPh>
    <rPh sb="143" eb="145">
      <t>ヒカク</t>
    </rPh>
    <rPh sb="149" eb="151">
      <t>カイシュウ</t>
    </rPh>
    <rPh sb="151" eb="152">
      <t>リツ</t>
    </rPh>
    <rPh sb="153" eb="154">
      <t>ヒク</t>
    </rPh>
    <rPh sb="163" eb="165">
      <t>コンゴ</t>
    </rPh>
    <rPh sb="166" eb="170">
      <t>ジンコウゲンショウ</t>
    </rPh>
    <rPh sb="171" eb="172">
      <t>スス</t>
    </rPh>
    <rPh sb="173" eb="174">
      <t>ナカ</t>
    </rPh>
    <rPh sb="176" eb="178">
      <t>セツゾク</t>
    </rPh>
    <rPh sb="179" eb="181">
      <t>カンショウ</t>
    </rPh>
    <rPh sb="182" eb="183">
      <t>オコナ</t>
    </rPh>
    <rPh sb="184" eb="187">
      <t>シヨウリョウ</t>
    </rPh>
    <rPh sb="187" eb="189">
      <t>チョウシュウ</t>
    </rPh>
    <rPh sb="189" eb="190">
      <t>ガク</t>
    </rPh>
    <rPh sb="191" eb="193">
      <t>ゾウカ</t>
    </rPh>
    <rPh sb="194" eb="195">
      <t>ツト</t>
    </rPh>
    <rPh sb="204" eb="209">
      <t>イジカンリヒ</t>
    </rPh>
    <rPh sb="209" eb="211">
      <t>サクゲン</t>
    </rPh>
    <rPh sb="215" eb="217">
      <t>シセツ</t>
    </rPh>
    <rPh sb="218" eb="221">
      <t>トウハイゴウ</t>
    </rPh>
    <rPh sb="221" eb="223">
      <t>ジギョウ</t>
    </rPh>
    <rPh sb="228" eb="231">
      <t>セッキョクテキ</t>
    </rPh>
    <rPh sb="232" eb="233">
      <t>スス</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</si>
</sst>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C03-413F-90D5-BB910D986EAB}"/>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0.25</c:v>
                </c:pt>
                <c:pt idx="1">
                  <c:v>0.05</c:v>
                </c:pt>
                <c:pt idx="2">
                  <c:v>0.03</c:v>
                </c:pt>
                <c:pt idx="3">
                  <c:v>0.03</c:v>
                </c:pt>
                <c:pt idx="4">
                  <c:v>0.03</c:v>
                </c:pt>
              </c:numCache>
            </c:numRef>
          </c:val>
          <c:smooth val="0"/>
          <c:extLst>
            <c:ext xmlns:c16="http://schemas.microsoft.com/office/drawing/2014/chart" uri="{C3380CC4-5D6E-409C-BE32-E72D297353CC}">
              <c16:uniqueId val="{00000001-5C03-413F-90D5-BB910D986EAB}"/>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R&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57.61</c:v>
                </c:pt>
                <c:pt idx="1">
                  <c:v>56.66</c:v>
                </c:pt>
                <c:pt idx="2">
                  <c:v>51.7</c:v>
                </c:pt>
                <c:pt idx="3">
                  <c:v>52.11</c:v>
                </c:pt>
                <c:pt idx="4">
                  <c:v>51.97</c:v>
                </c:pt>
              </c:numCache>
            </c:numRef>
          </c:val>
          <c:extLst>
            <c:ext xmlns:c16="http://schemas.microsoft.com/office/drawing/2014/chart" uri="{C3380CC4-5D6E-409C-BE32-E72D297353CC}">
              <c16:uniqueId val="{00000000-9474-48F5-9685-982341E29D52}"/>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54.83</c:v>
                </c:pt>
                <c:pt idx="1">
                  <c:v>66.53</c:v>
                </c:pt>
                <c:pt idx="2">
                  <c:v>52.35</c:v>
                </c:pt>
                <c:pt idx="3">
                  <c:v>46.25</c:v>
                </c:pt>
                <c:pt idx="4">
                  <c:v>45.32</c:v>
                </c:pt>
              </c:numCache>
            </c:numRef>
          </c:val>
          <c:smooth val="0"/>
          <c:extLst>
            <c:ext xmlns:c16="http://schemas.microsoft.com/office/drawing/2014/chart" uri="{C3380CC4-5D6E-409C-BE32-E72D297353CC}">
              <c16:uniqueId val="{00000001-9474-48F5-9685-982341E29D52}"/>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R&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76.92</c:v>
                </c:pt>
                <c:pt idx="1">
                  <c:v>77.239999999999995</c:v>
                </c:pt>
                <c:pt idx="2">
                  <c:v>77.22</c:v>
                </c:pt>
                <c:pt idx="3">
                  <c:v>77.569999999999993</c:v>
                </c:pt>
                <c:pt idx="4">
                  <c:v>76.099999999999994</c:v>
                </c:pt>
              </c:numCache>
            </c:numRef>
          </c:val>
          <c:extLst>
            <c:ext xmlns:c16="http://schemas.microsoft.com/office/drawing/2014/chart" uri="{C3380CC4-5D6E-409C-BE32-E72D297353CC}">
              <c16:uniqueId val="{00000000-0011-4EEE-B9CB-BFAF6F55EBEA}"/>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84.7</c:v>
                </c:pt>
                <c:pt idx="1">
                  <c:v>84.67</c:v>
                </c:pt>
                <c:pt idx="2">
                  <c:v>84.39</c:v>
                </c:pt>
                <c:pt idx="3">
                  <c:v>83.96</c:v>
                </c:pt>
                <c:pt idx="4">
                  <c:v>83.54</c:v>
                </c:pt>
              </c:numCache>
            </c:numRef>
          </c:val>
          <c:smooth val="0"/>
          <c:extLst>
            <c:ext xmlns:c16="http://schemas.microsoft.com/office/drawing/2014/chart" uri="{C3380CC4-5D6E-409C-BE32-E72D297353CC}">
              <c16:uniqueId val="{00000001-0011-4EEE-B9CB-BFAF6F55EBEA}"/>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R&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102.3</c:v>
                </c:pt>
                <c:pt idx="1">
                  <c:v>123.34</c:v>
                </c:pt>
                <c:pt idx="2">
                  <c:v>115.3</c:v>
                </c:pt>
                <c:pt idx="3">
                  <c:v>109.15</c:v>
                </c:pt>
                <c:pt idx="4">
                  <c:v>107.7</c:v>
                </c:pt>
              </c:numCache>
            </c:numRef>
          </c:val>
          <c:extLst>
            <c:ext xmlns:c16="http://schemas.microsoft.com/office/drawing/2014/chart" uri="{C3380CC4-5D6E-409C-BE32-E72D297353CC}">
              <c16:uniqueId val="{00000000-5E01-40FA-B7AE-6BC362CE7CCD}"/>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E01-40FA-B7AE-6BC362CE7CCD}"/>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R&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544-42D6-8AE2-8D091119B460}"/>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544-42D6-8AE2-8D091119B460}"/>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R&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2A1-4B91-B930-5F6A76585393}"/>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2A1-4B91-B930-5F6A76585393}"/>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R&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BDF-4E33-9551-2E0CF8B1B526}"/>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BDF-4E33-9551-2E0CF8B1B526}"/>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R&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E7E-41CB-BE5D-1EA29DBFAD09}"/>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E7E-41CB-BE5D-1EA29DBFAD09}"/>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R&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formatCode="#,##0.00;&quot;△&quot;#,##0.00;&quot;-&quot;">
                  <c:v>1666.32</c:v>
                </c:pt>
                <c:pt idx="3" formatCode="#,##0.00;&quot;△&quot;#,##0.00;&quot;-&quot;">
                  <c:v>1430.77</c:v>
                </c:pt>
                <c:pt idx="4" formatCode="#,##0.00;&quot;△&quot;#,##0.00;&quot;-&quot;">
                  <c:v>1147.01</c:v>
                </c:pt>
              </c:numCache>
            </c:numRef>
          </c:val>
          <c:extLst>
            <c:ext xmlns:c16="http://schemas.microsoft.com/office/drawing/2014/chart" uri="{C3380CC4-5D6E-409C-BE32-E72D297353CC}">
              <c16:uniqueId val="{00000000-08B2-478C-8170-8B5E2D6B2796}"/>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867.83</c:v>
                </c:pt>
                <c:pt idx="1">
                  <c:v>791.76</c:v>
                </c:pt>
                <c:pt idx="2">
                  <c:v>900.82</c:v>
                </c:pt>
                <c:pt idx="3">
                  <c:v>839.21</c:v>
                </c:pt>
                <c:pt idx="4">
                  <c:v>791.46</c:v>
                </c:pt>
              </c:numCache>
            </c:numRef>
          </c:val>
          <c:smooth val="0"/>
          <c:extLst>
            <c:ext xmlns:c16="http://schemas.microsoft.com/office/drawing/2014/chart" uri="{C3380CC4-5D6E-409C-BE32-E72D297353CC}">
              <c16:uniqueId val="{00000001-08B2-478C-8170-8B5E2D6B2796}"/>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R&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9.4</c:v>
                </c:pt>
                <c:pt idx="1">
                  <c:v>11.12</c:v>
                </c:pt>
                <c:pt idx="2">
                  <c:v>8.99</c:v>
                </c:pt>
                <c:pt idx="3">
                  <c:v>9.9700000000000006</c:v>
                </c:pt>
                <c:pt idx="4">
                  <c:v>20.87</c:v>
                </c:pt>
              </c:numCache>
            </c:numRef>
          </c:val>
          <c:extLst>
            <c:ext xmlns:c16="http://schemas.microsoft.com/office/drawing/2014/chart" uri="{C3380CC4-5D6E-409C-BE32-E72D297353CC}">
              <c16:uniqueId val="{00000000-1EC7-456B-BE68-15ADA45D62C6}"/>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57.08</c:v>
                </c:pt>
                <c:pt idx="1">
                  <c:v>56.26</c:v>
                </c:pt>
                <c:pt idx="2">
                  <c:v>52.94</c:v>
                </c:pt>
                <c:pt idx="3">
                  <c:v>52.05</c:v>
                </c:pt>
                <c:pt idx="4">
                  <c:v>47.96</c:v>
                </c:pt>
              </c:numCache>
            </c:numRef>
          </c:val>
          <c:smooth val="0"/>
          <c:extLst>
            <c:ext xmlns:c16="http://schemas.microsoft.com/office/drawing/2014/chart" uri="{C3380CC4-5D6E-409C-BE32-E72D297353CC}">
              <c16:uniqueId val="{00000001-1EC7-456B-BE68-15ADA45D62C6}"/>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R&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1117.8499999999999</c:v>
                </c:pt>
                <c:pt idx="1">
                  <c:v>984.96</c:v>
                </c:pt>
                <c:pt idx="2">
                  <c:v>1355.97</c:v>
                </c:pt>
                <c:pt idx="3">
                  <c:v>1195.98</c:v>
                </c:pt>
                <c:pt idx="4">
                  <c:v>580.12</c:v>
                </c:pt>
              </c:numCache>
            </c:numRef>
          </c:val>
          <c:extLst>
            <c:ext xmlns:c16="http://schemas.microsoft.com/office/drawing/2014/chart" uri="{C3380CC4-5D6E-409C-BE32-E72D297353CC}">
              <c16:uniqueId val="{00000000-239B-4297-AD75-22A5F824B181}"/>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274.99</c:v>
                </c:pt>
                <c:pt idx="1">
                  <c:v>282.08999999999997</c:v>
                </c:pt>
                <c:pt idx="2">
                  <c:v>303.27999999999997</c:v>
                </c:pt>
                <c:pt idx="3">
                  <c:v>301.86</c:v>
                </c:pt>
                <c:pt idx="4">
                  <c:v>325.85000000000002</c:v>
                </c:pt>
              </c:numCache>
            </c:numRef>
          </c:val>
          <c:smooth val="0"/>
          <c:extLst>
            <c:ext xmlns:c16="http://schemas.microsoft.com/office/drawing/2014/chart" uri="{C3380CC4-5D6E-409C-BE32-E72D297353CC}">
              <c16:uniqueId val="{00000001-239B-4297-AD75-22A5F824B181}"/>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R&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【798.10】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【286.33】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366260"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8261985"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4991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56807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topLeftCell="N52" zoomScaleNormal="100" workbookViewId="0">
      <selection activeCell="BH88" sqref="BH88"/>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7" t="str">
        <f>データ!H6</f>
        <v>熊本県　熊本市</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3"/>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68" t="s">
        <v>9</v>
      </c>
      <c r="BM7" s="69"/>
      <c r="BN7" s="69"/>
      <c r="BO7" s="69"/>
      <c r="BP7" s="69"/>
      <c r="BQ7" s="69"/>
      <c r="BR7" s="69"/>
      <c r="BS7" s="69"/>
      <c r="BT7" s="69"/>
      <c r="BU7" s="69"/>
      <c r="BV7" s="69"/>
      <c r="BW7" s="69"/>
      <c r="BX7" s="69"/>
      <c r="BY7" s="70"/>
    </row>
    <row r="8" spans="1:78" ht="18.75" customHeight="1" x14ac:dyDescent="0.15">
      <c r="A8" s="2"/>
      <c r="B8" s="64" t="str">
        <f>データ!I6</f>
        <v>法非適用</v>
      </c>
      <c r="C8" s="64"/>
      <c r="D8" s="64"/>
      <c r="E8" s="64"/>
      <c r="F8" s="64"/>
      <c r="G8" s="64"/>
      <c r="H8" s="64"/>
      <c r="I8" s="64" t="str">
        <f>データ!J6</f>
        <v>下水道事業</v>
      </c>
      <c r="J8" s="64"/>
      <c r="K8" s="64"/>
      <c r="L8" s="64"/>
      <c r="M8" s="64"/>
      <c r="N8" s="64"/>
      <c r="O8" s="64"/>
      <c r="P8" s="64" t="str">
        <f>データ!K6</f>
        <v>農業集落排水</v>
      </c>
      <c r="Q8" s="64"/>
      <c r="R8" s="64"/>
      <c r="S8" s="64"/>
      <c r="T8" s="64"/>
      <c r="U8" s="64"/>
      <c r="V8" s="64"/>
      <c r="W8" s="64" t="str">
        <f>データ!L6</f>
        <v>F2</v>
      </c>
      <c r="X8" s="64"/>
      <c r="Y8" s="64"/>
      <c r="Z8" s="64"/>
      <c r="AA8" s="64"/>
      <c r="AB8" s="64"/>
      <c r="AC8" s="64"/>
      <c r="AD8" s="65" t="str">
        <f>データ!$M$6</f>
        <v>非設置</v>
      </c>
      <c r="AE8" s="65"/>
      <c r="AF8" s="65"/>
      <c r="AG8" s="65"/>
      <c r="AH8" s="65"/>
      <c r="AI8" s="65"/>
      <c r="AJ8" s="65"/>
      <c r="AK8" s="3"/>
      <c r="AL8" s="45">
        <f>データ!S6</f>
        <v>731331</v>
      </c>
      <c r="AM8" s="45"/>
      <c r="AN8" s="45"/>
      <c r="AO8" s="45"/>
      <c r="AP8" s="45"/>
      <c r="AQ8" s="45"/>
      <c r="AR8" s="45"/>
      <c r="AS8" s="45"/>
      <c r="AT8" s="44">
        <f>データ!T6</f>
        <v>390.32</v>
      </c>
      <c r="AU8" s="44"/>
      <c r="AV8" s="44"/>
      <c r="AW8" s="44"/>
      <c r="AX8" s="44"/>
      <c r="AY8" s="44"/>
      <c r="AZ8" s="44"/>
      <c r="BA8" s="44"/>
      <c r="BB8" s="44">
        <f>データ!U6</f>
        <v>1873.67</v>
      </c>
      <c r="BC8" s="44"/>
      <c r="BD8" s="44"/>
      <c r="BE8" s="44"/>
      <c r="BF8" s="44"/>
      <c r="BG8" s="44"/>
      <c r="BH8" s="44"/>
      <c r="BI8" s="44"/>
      <c r="BJ8" s="3"/>
      <c r="BK8" s="3"/>
      <c r="BL8" s="60" t="s">
        <v>10</v>
      </c>
      <c r="BM8" s="61"/>
      <c r="BN8" s="62" t="s">
        <v>11</v>
      </c>
      <c r="BO8" s="62"/>
      <c r="BP8" s="62"/>
      <c r="BQ8" s="62"/>
      <c r="BR8" s="62"/>
      <c r="BS8" s="62"/>
      <c r="BT8" s="62"/>
      <c r="BU8" s="62"/>
      <c r="BV8" s="62"/>
      <c r="BW8" s="62"/>
      <c r="BX8" s="62"/>
      <c r="BY8" s="63"/>
    </row>
    <row r="9" spans="1:78" ht="18.75" customHeight="1" x14ac:dyDescent="0.15">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46" t="s">
        <v>16</v>
      </c>
      <c r="AE9" s="46"/>
      <c r="AF9" s="46"/>
      <c r="AG9" s="46"/>
      <c r="AH9" s="46"/>
      <c r="AI9" s="46"/>
      <c r="AJ9" s="46"/>
      <c r="AK9" s="3"/>
      <c r="AL9" s="46" t="s">
        <v>17</v>
      </c>
      <c r="AM9" s="46"/>
      <c r="AN9" s="46"/>
      <c r="AO9" s="46"/>
      <c r="AP9" s="46"/>
      <c r="AQ9" s="46"/>
      <c r="AR9" s="46"/>
      <c r="AS9" s="46"/>
      <c r="AT9" s="46" t="s">
        <v>18</v>
      </c>
      <c r="AU9" s="46"/>
      <c r="AV9" s="46"/>
      <c r="AW9" s="46"/>
      <c r="AX9" s="46"/>
      <c r="AY9" s="46"/>
      <c r="AZ9" s="46"/>
      <c r="BA9" s="46"/>
      <c r="BB9" s="46" t="s">
        <v>19</v>
      </c>
      <c r="BC9" s="46"/>
      <c r="BD9" s="46"/>
      <c r="BE9" s="46"/>
      <c r="BF9" s="46"/>
      <c r="BG9" s="46"/>
      <c r="BH9" s="46"/>
      <c r="BI9" s="46"/>
      <c r="BJ9" s="3"/>
      <c r="BK9" s="3"/>
      <c r="BL9" s="47" t="s">
        <v>20</v>
      </c>
      <c r="BM9" s="48"/>
      <c r="BN9" s="49" t="s">
        <v>21</v>
      </c>
      <c r="BO9" s="49"/>
      <c r="BP9" s="49"/>
      <c r="BQ9" s="49"/>
      <c r="BR9" s="49"/>
      <c r="BS9" s="49"/>
      <c r="BT9" s="49"/>
      <c r="BU9" s="49"/>
      <c r="BV9" s="49"/>
      <c r="BW9" s="49"/>
      <c r="BX9" s="49"/>
      <c r="BY9" s="50"/>
    </row>
    <row r="10" spans="1:78" ht="18.75" customHeight="1" x14ac:dyDescent="0.15">
      <c r="A10" s="2"/>
      <c r="B10" s="44" t="str">
        <f>データ!N6</f>
        <v>-</v>
      </c>
      <c r="C10" s="44"/>
      <c r="D10" s="44"/>
      <c r="E10" s="44"/>
      <c r="F10" s="44"/>
      <c r="G10" s="44"/>
      <c r="H10" s="44"/>
      <c r="I10" s="44" t="str">
        <f>データ!O6</f>
        <v>該当数値なし</v>
      </c>
      <c r="J10" s="44"/>
      <c r="K10" s="44"/>
      <c r="L10" s="44"/>
      <c r="M10" s="44"/>
      <c r="N10" s="44"/>
      <c r="O10" s="44"/>
      <c r="P10" s="44">
        <f>データ!P6</f>
        <v>0.53</v>
      </c>
      <c r="Q10" s="44"/>
      <c r="R10" s="44"/>
      <c r="S10" s="44"/>
      <c r="T10" s="44"/>
      <c r="U10" s="44"/>
      <c r="V10" s="44"/>
      <c r="W10" s="44">
        <f>データ!Q6</f>
        <v>95.96</v>
      </c>
      <c r="X10" s="44"/>
      <c r="Y10" s="44"/>
      <c r="Z10" s="44"/>
      <c r="AA10" s="44"/>
      <c r="AB10" s="44"/>
      <c r="AC10" s="44"/>
      <c r="AD10" s="45">
        <f>データ!R6</f>
        <v>2346</v>
      </c>
      <c r="AE10" s="45"/>
      <c r="AF10" s="45"/>
      <c r="AG10" s="45"/>
      <c r="AH10" s="45"/>
      <c r="AI10" s="45"/>
      <c r="AJ10" s="45"/>
      <c r="AK10" s="2"/>
      <c r="AL10" s="45">
        <f>データ!V6</f>
        <v>3878</v>
      </c>
      <c r="AM10" s="45"/>
      <c r="AN10" s="45"/>
      <c r="AO10" s="45"/>
      <c r="AP10" s="45"/>
      <c r="AQ10" s="45"/>
      <c r="AR10" s="45"/>
      <c r="AS10" s="45"/>
      <c r="AT10" s="44">
        <f>データ!W6</f>
        <v>1.53</v>
      </c>
      <c r="AU10" s="44"/>
      <c r="AV10" s="44"/>
      <c r="AW10" s="44"/>
      <c r="AX10" s="44"/>
      <c r="AY10" s="44"/>
      <c r="AZ10" s="44"/>
      <c r="BA10" s="44"/>
      <c r="BB10" s="44">
        <f>データ!X6</f>
        <v>2534.64</v>
      </c>
      <c r="BC10" s="44"/>
      <c r="BD10" s="44"/>
      <c r="BE10" s="44"/>
      <c r="BF10" s="44"/>
      <c r="BG10" s="44"/>
      <c r="BH10" s="44"/>
      <c r="BI10" s="44"/>
      <c r="BJ10" s="2"/>
      <c r="BK10" s="2"/>
      <c r="BL10" s="51" t="s">
        <v>22</v>
      </c>
      <c r="BM10" s="52"/>
      <c r="BN10" s="53" t="s">
        <v>23</v>
      </c>
      <c r="BO10" s="53"/>
      <c r="BP10" s="53"/>
      <c r="BQ10" s="53"/>
      <c r="BR10" s="53"/>
      <c r="BS10" s="53"/>
      <c r="BT10" s="53"/>
      <c r="BU10" s="53"/>
      <c r="BV10" s="53"/>
      <c r="BW10" s="53"/>
      <c r="BX10" s="53"/>
      <c r="BY10" s="54"/>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119</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118</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120</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43</v>
      </c>
      <c r="H86" s="12" t="str">
        <f>データ!BP6</f>
        <v>【798.10】</v>
      </c>
      <c r="I86" s="12" t="str">
        <f>データ!CA6</f>
        <v>【54.51】</v>
      </c>
      <c r="J86" s="12" t="str">
        <f>データ!CL6</f>
        <v>【286.33】</v>
      </c>
      <c r="K86" s="12" t="str">
        <f>データ!CW6</f>
        <v>【49.92】</v>
      </c>
      <c r="L86" s="12" t="str">
        <f>データ!DH6</f>
        <v>【87.80】</v>
      </c>
      <c r="M86" s="12" t="s">
        <v>44</v>
      </c>
      <c r="N86" s="12" t="s">
        <v>45</v>
      </c>
      <c r="O86" s="12" t="str">
        <f>データ!EO6</f>
        <v>【0.02】</v>
      </c>
    </row>
  </sheetData>
  <sheetProtection algorithmName="SHA-512" hashValue="BytbqMibupHQ4odJaxbWQ8L4cqxcdw0L4L+dVIz1VVzQG58ZDqQ5v23UcMx73RP0VMNmapYWkzRiESK9d5Tdvw==" saltValue="TN8VvinlpgNTFjW8/Q3dgA=="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46</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47</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48</v>
      </c>
      <c r="B3" s="15" t="s">
        <v>49</v>
      </c>
      <c r="C3" s="15" t="s">
        <v>50</v>
      </c>
      <c r="D3" s="15" t="s">
        <v>51</v>
      </c>
      <c r="E3" s="15" t="s">
        <v>52</v>
      </c>
      <c r="F3" s="15" t="s">
        <v>53</v>
      </c>
      <c r="G3" s="15" t="s">
        <v>54</v>
      </c>
      <c r="H3" s="72" t="s">
        <v>55</v>
      </c>
      <c r="I3" s="73"/>
      <c r="J3" s="73"/>
      <c r="K3" s="73"/>
      <c r="L3" s="73"/>
      <c r="M3" s="73"/>
      <c r="N3" s="73"/>
      <c r="O3" s="73"/>
      <c r="P3" s="73"/>
      <c r="Q3" s="73"/>
      <c r="R3" s="73"/>
      <c r="S3" s="73"/>
      <c r="T3" s="73"/>
      <c r="U3" s="73"/>
      <c r="V3" s="73"/>
      <c r="W3" s="73"/>
      <c r="X3" s="74"/>
      <c r="Y3" s="78" t="s">
        <v>56</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57</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5" x14ac:dyDescent="0.15">
      <c r="A4" s="14" t="s">
        <v>58</v>
      </c>
      <c r="B4" s="16"/>
      <c r="C4" s="16"/>
      <c r="D4" s="16"/>
      <c r="E4" s="16"/>
      <c r="F4" s="16"/>
      <c r="G4" s="16"/>
      <c r="H4" s="75"/>
      <c r="I4" s="76"/>
      <c r="J4" s="76"/>
      <c r="K4" s="76"/>
      <c r="L4" s="76"/>
      <c r="M4" s="76"/>
      <c r="N4" s="76"/>
      <c r="O4" s="76"/>
      <c r="P4" s="76"/>
      <c r="Q4" s="76"/>
      <c r="R4" s="76"/>
      <c r="S4" s="76"/>
      <c r="T4" s="76"/>
      <c r="U4" s="76"/>
      <c r="V4" s="76"/>
      <c r="W4" s="76"/>
      <c r="X4" s="77"/>
      <c r="Y4" s="71" t="s">
        <v>59</v>
      </c>
      <c r="Z4" s="71"/>
      <c r="AA4" s="71"/>
      <c r="AB4" s="71"/>
      <c r="AC4" s="71"/>
      <c r="AD4" s="71"/>
      <c r="AE4" s="71"/>
      <c r="AF4" s="71"/>
      <c r="AG4" s="71"/>
      <c r="AH4" s="71"/>
      <c r="AI4" s="71"/>
      <c r="AJ4" s="71" t="s">
        <v>60</v>
      </c>
      <c r="AK4" s="71"/>
      <c r="AL4" s="71"/>
      <c r="AM4" s="71"/>
      <c r="AN4" s="71"/>
      <c r="AO4" s="71"/>
      <c r="AP4" s="71"/>
      <c r="AQ4" s="71"/>
      <c r="AR4" s="71"/>
      <c r="AS4" s="71"/>
      <c r="AT4" s="71"/>
      <c r="AU4" s="71" t="s">
        <v>61</v>
      </c>
      <c r="AV4" s="71"/>
      <c r="AW4" s="71"/>
      <c r="AX4" s="71"/>
      <c r="AY4" s="71"/>
      <c r="AZ4" s="71"/>
      <c r="BA4" s="71"/>
      <c r="BB4" s="71"/>
      <c r="BC4" s="71"/>
      <c r="BD4" s="71"/>
      <c r="BE4" s="71"/>
      <c r="BF4" s="71" t="s">
        <v>62</v>
      </c>
      <c r="BG4" s="71"/>
      <c r="BH4" s="71"/>
      <c r="BI4" s="71"/>
      <c r="BJ4" s="71"/>
      <c r="BK4" s="71"/>
      <c r="BL4" s="71"/>
      <c r="BM4" s="71"/>
      <c r="BN4" s="71"/>
      <c r="BO4" s="71"/>
      <c r="BP4" s="71"/>
      <c r="BQ4" s="71" t="s">
        <v>63</v>
      </c>
      <c r="BR4" s="71"/>
      <c r="BS4" s="71"/>
      <c r="BT4" s="71"/>
      <c r="BU4" s="71"/>
      <c r="BV4" s="71"/>
      <c r="BW4" s="71"/>
      <c r="BX4" s="71"/>
      <c r="BY4" s="71"/>
      <c r="BZ4" s="71"/>
      <c r="CA4" s="71"/>
      <c r="CB4" s="71" t="s">
        <v>64</v>
      </c>
      <c r="CC4" s="71"/>
      <c r="CD4" s="71"/>
      <c r="CE4" s="71"/>
      <c r="CF4" s="71"/>
      <c r="CG4" s="71"/>
      <c r="CH4" s="71"/>
      <c r="CI4" s="71"/>
      <c r="CJ4" s="71"/>
      <c r="CK4" s="71"/>
      <c r="CL4" s="71"/>
      <c r="CM4" s="71" t="s">
        <v>65</v>
      </c>
      <c r="CN4" s="71"/>
      <c r="CO4" s="71"/>
      <c r="CP4" s="71"/>
      <c r="CQ4" s="71"/>
      <c r="CR4" s="71"/>
      <c r="CS4" s="71"/>
      <c r="CT4" s="71"/>
      <c r="CU4" s="71"/>
      <c r="CV4" s="71"/>
      <c r="CW4" s="71"/>
      <c r="CX4" s="71" t="s">
        <v>66</v>
      </c>
      <c r="CY4" s="71"/>
      <c r="CZ4" s="71"/>
      <c r="DA4" s="71"/>
      <c r="DB4" s="71"/>
      <c r="DC4" s="71"/>
      <c r="DD4" s="71"/>
      <c r="DE4" s="71"/>
      <c r="DF4" s="71"/>
      <c r="DG4" s="71"/>
      <c r="DH4" s="71"/>
      <c r="DI4" s="71" t="s">
        <v>67</v>
      </c>
      <c r="DJ4" s="71"/>
      <c r="DK4" s="71"/>
      <c r="DL4" s="71"/>
      <c r="DM4" s="71"/>
      <c r="DN4" s="71"/>
      <c r="DO4" s="71"/>
      <c r="DP4" s="71"/>
      <c r="DQ4" s="71"/>
      <c r="DR4" s="71"/>
      <c r="DS4" s="71"/>
      <c r="DT4" s="71" t="s">
        <v>68</v>
      </c>
      <c r="DU4" s="71"/>
      <c r="DV4" s="71"/>
      <c r="DW4" s="71"/>
      <c r="DX4" s="71"/>
      <c r="DY4" s="71"/>
      <c r="DZ4" s="71"/>
      <c r="EA4" s="71"/>
      <c r="EB4" s="71"/>
      <c r="EC4" s="71"/>
      <c r="ED4" s="71"/>
      <c r="EE4" s="71" t="s">
        <v>69</v>
      </c>
      <c r="EF4" s="71"/>
      <c r="EG4" s="71"/>
      <c r="EH4" s="71"/>
      <c r="EI4" s="71"/>
      <c r="EJ4" s="71"/>
      <c r="EK4" s="71"/>
      <c r="EL4" s="71"/>
      <c r="EM4" s="71"/>
      <c r="EN4" s="71"/>
      <c r="EO4" s="71"/>
    </row>
    <row r="5" spans="1:145" x14ac:dyDescent="0.15">
      <c r="A5" s="14" t="s">
        <v>70</v>
      </c>
      <c r="B5" s="17"/>
      <c r="C5" s="17"/>
      <c r="D5" s="17"/>
      <c r="E5" s="17"/>
      <c r="F5" s="17"/>
      <c r="G5" s="17"/>
      <c r="H5" s="18" t="s">
        <v>71</v>
      </c>
      <c r="I5" s="18" t="s">
        <v>72</v>
      </c>
      <c r="J5" s="18" t="s">
        <v>73</v>
      </c>
      <c r="K5" s="18" t="s">
        <v>74</v>
      </c>
      <c r="L5" s="18" t="s">
        <v>75</v>
      </c>
      <c r="M5" s="18" t="s">
        <v>5</v>
      </c>
      <c r="N5" s="18" t="s">
        <v>76</v>
      </c>
      <c r="O5" s="18" t="s">
        <v>77</v>
      </c>
      <c r="P5" s="18" t="s">
        <v>78</v>
      </c>
      <c r="Q5" s="18" t="s">
        <v>79</v>
      </c>
      <c r="R5" s="18" t="s">
        <v>80</v>
      </c>
      <c r="S5" s="18" t="s">
        <v>81</v>
      </c>
      <c r="T5" s="18" t="s">
        <v>82</v>
      </c>
      <c r="U5" s="18" t="s">
        <v>83</v>
      </c>
      <c r="V5" s="18" t="s">
        <v>84</v>
      </c>
      <c r="W5" s="18" t="s">
        <v>85</v>
      </c>
      <c r="X5" s="18" t="s">
        <v>86</v>
      </c>
      <c r="Y5" s="18" t="s">
        <v>87</v>
      </c>
      <c r="Z5" s="18" t="s">
        <v>88</v>
      </c>
      <c r="AA5" s="18" t="s">
        <v>89</v>
      </c>
      <c r="AB5" s="18" t="s">
        <v>90</v>
      </c>
      <c r="AC5" s="18" t="s">
        <v>91</v>
      </c>
      <c r="AD5" s="18" t="s">
        <v>92</v>
      </c>
      <c r="AE5" s="18" t="s">
        <v>93</v>
      </c>
      <c r="AF5" s="18" t="s">
        <v>94</v>
      </c>
      <c r="AG5" s="18" t="s">
        <v>95</v>
      </c>
      <c r="AH5" s="18" t="s">
        <v>96</v>
      </c>
      <c r="AI5" s="18" t="s">
        <v>31</v>
      </c>
      <c r="AJ5" s="18" t="s">
        <v>87</v>
      </c>
      <c r="AK5" s="18" t="s">
        <v>88</v>
      </c>
      <c r="AL5" s="18" t="s">
        <v>89</v>
      </c>
      <c r="AM5" s="18" t="s">
        <v>90</v>
      </c>
      <c r="AN5" s="18" t="s">
        <v>91</v>
      </c>
      <c r="AO5" s="18" t="s">
        <v>92</v>
      </c>
      <c r="AP5" s="18" t="s">
        <v>93</v>
      </c>
      <c r="AQ5" s="18" t="s">
        <v>94</v>
      </c>
      <c r="AR5" s="18" t="s">
        <v>95</v>
      </c>
      <c r="AS5" s="18" t="s">
        <v>96</v>
      </c>
      <c r="AT5" s="18" t="s">
        <v>97</v>
      </c>
      <c r="AU5" s="18" t="s">
        <v>87</v>
      </c>
      <c r="AV5" s="18" t="s">
        <v>88</v>
      </c>
      <c r="AW5" s="18" t="s">
        <v>89</v>
      </c>
      <c r="AX5" s="18" t="s">
        <v>90</v>
      </c>
      <c r="AY5" s="18" t="s">
        <v>91</v>
      </c>
      <c r="AZ5" s="18" t="s">
        <v>92</v>
      </c>
      <c r="BA5" s="18" t="s">
        <v>93</v>
      </c>
      <c r="BB5" s="18" t="s">
        <v>94</v>
      </c>
      <c r="BC5" s="18" t="s">
        <v>95</v>
      </c>
      <c r="BD5" s="18" t="s">
        <v>96</v>
      </c>
      <c r="BE5" s="18" t="s">
        <v>97</v>
      </c>
      <c r="BF5" s="18" t="s">
        <v>87</v>
      </c>
      <c r="BG5" s="18" t="s">
        <v>88</v>
      </c>
      <c r="BH5" s="18" t="s">
        <v>89</v>
      </c>
      <c r="BI5" s="18" t="s">
        <v>90</v>
      </c>
      <c r="BJ5" s="18" t="s">
        <v>91</v>
      </c>
      <c r="BK5" s="18" t="s">
        <v>92</v>
      </c>
      <c r="BL5" s="18" t="s">
        <v>93</v>
      </c>
      <c r="BM5" s="18" t="s">
        <v>94</v>
      </c>
      <c r="BN5" s="18" t="s">
        <v>95</v>
      </c>
      <c r="BO5" s="18" t="s">
        <v>96</v>
      </c>
      <c r="BP5" s="18" t="s">
        <v>97</v>
      </c>
      <c r="BQ5" s="18" t="s">
        <v>87</v>
      </c>
      <c r="BR5" s="18" t="s">
        <v>88</v>
      </c>
      <c r="BS5" s="18" t="s">
        <v>89</v>
      </c>
      <c r="BT5" s="18" t="s">
        <v>90</v>
      </c>
      <c r="BU5" s="18" t="s">
        <v>91</v>
      </c>
      <c r="BV5" s="18" t="s">
        <v>92</v>
      </c>
      <c r="BW5" s="18" t="s">
        <v>93</v>
      </c>
      <c r="BX5" s="18" t="s">
        <v>94</v>
      </c>
      <c r="BY5" s="18" t="s">
        <v>95</v>
      </c>
      <c r="BZ5" s="18" t="s">
        <v>96</v>
      </c>
      <c r="CA5" s="18" t="s">
        <v>97</v>
      </c>
      <c r="CB5" s="18" t="s">
        <v>87</v>
      </c>
      <c r="CC5" s="18" t="s">
        <v>88</v>
      </c>
      <c r="CD5" s="18" t="s">
        <v>89</v>
      </c>
      <c r="CE5" s="18" t="s">
        <v>90</v>
      </c>
      <c r="CF5" s="18" t="s">
        <v>91</v>
      </c>
      <c r="CG5" s="18" t="s">
        <v>92</v>
      </c>
      <c r="CH5" s="18" t="s">
        <v>93</v>
      </c>
      <c r="CI5" s="18" t="s">
        <v>94</v>
      </c>
      <c r="CJ5" s="18" t="s">
        <v>95</v>
      </c>
      <c r="CK5" s="18" t="s">
        <v>96</v>
      </c>
      <c r="CL5" s="18" t="s">
        <v>97</v>
      </c>
      <c r="CM5" s="18" t="s">
        <v>87</v>
      </c>
      <c r="CN5" s="18" t="s">
        <v>88</v>
      </c>
      <c r="CO5" s="18" t="s">
        <v>89</v>
      </c>
      <c r="CP5" s="18" t="s">
        <v>90</v>
      </c>
      <c r="CQ5" s="18" t="s">
        <v>91</v>
      </c>
      <c r="CR5" s="18" t="s">
        <v>92</v>
      </c>
      <c r="CS5" s="18" t="s">
        <v>93</v>
      </c>
      <c r="CT5" s="18" t="s">
        <v>94</v>
      </c>
      <c r="CU5" s="18" t="s">
        <v>95</v>
      </c>
      <c r="CV5" s="18" t="s">
        <v>96</v>
      </c>
      <c r="CW5" s="18" t="s">
        <v>97</v>
      </c>
      <c r="CX5" s="18" t="s">
        <v>87</v>
      </c>
      <c r="CY5" s="18" t="s">
        <v>88</v>
      </c>
      <c r="CZ5" s="18" t="s">
        <v>89</v>
      </c>
      <c r="DA5" s="18" t="s">
        <v>90</v>
      </c>
      <c r="DB5" s="18" t="s">
        <v>91</v>
      </c>
      <c r="DC5" s="18" t="s">
        <v>92</v>
      </c>
      <c r="DD5" s="18" t="s">
        <v>93</v>
      </c>
      <c r="DE5" s="18" t="s">
        <v>94</v>
      </c>
      <c r="DF5" s="18" t="s">
        <v>95</v>
      </c>
      <c r="DG5" s="18" t="s">
        <v>96</v>
      </c>
      <c r="DH5" s="18" t="s">
        <v>97</v>
      </c>
      <c r="DI5" s="18" t="s">
        <v>87</v>
      </c>
      <c r="DJ5" s="18" t="s">
        <v>88</v>
      </c>
      <c r="DK5" s="18" t="s">
        <v>89</v>
      </c>
      <c r="DL5" s="18" t="s">
        <v>90</v>
      </c>
      <c r="DM5" s="18" t="s">
        <v>91</v>
      </c>
      <c r="DN5" s="18" t="s">
        <v>92</v>
      </c>
      <c r="DO5" s="18" t="s">
        <v>93</v>
      </c>
      <c r="DP5" s="18" t="s">
        <v>94</v>
      </c>
      <c r="DQ5" s="18" t="s">
        <v>95</v>
      </c>
      <c r="DR5" s="18" t="s">
        <v>96</v>
      </c>
      <c r="DS5" s="18" t="s">
        <v>97</v>
      </c>
      <c r="DT5" s="18" t="s">
        <v>87</v>
      </c>
      <c r="DU5" s="18" t="s">
        <v>88</v>
      </c>
      <c r="DV5" s="18" t="s">
        <v>89</v>
      </c>
      <c r="DW5" s="18" t="s">
        <v>90</v>
      </c>
      <c r="DX5" s="18" t="s">
        <v>91</v>
      </c>
      <c r="DY5" s="18" t="s">
        <v>92</v>
      </c>
      <c r="DZ5" s="18" t="s">
        <v>93</v>
      </c>
      <c r="EA5" s="18" t="s">
        <v>94</v>
      </c>
      <c r="EB5" s="18" t="s">
        <v>95</v>
      </c>
      <c r="EC5" s="18" t="s">
        <v>96</v>
      </c>
      <c r="ED5" s="18" t="s">
        <v>97</v>
      </c>
      <c r="EE5" s="18" t="s">
        <v>87</v>
      </c>
      <c r="EF5" s="18" t="s">
        <v>88</v>
      </c>
      <c r="EG5" s="18" t="s">
        <v>89</v>
      </c>
      <c r="EH5" s="18" t="s">
        <v>90</v>
      </c>
      <c r="EI5" s="18" t="s">
        <v>91</v>
      </c>
      <c r="EJ5" s="18" t="s">
        <v>92</v>
      </c>
      <c r="EK5" s="18" t="s">
        <v>93</v>
      </c>
      <c r="EL5" s="18" t="s">
        <v>94</v>
      </c>
      <c r="EM5" s="18" t="s">
        <v>95</v>
      </c>
      <c r="EN5" s="18" t="s">
        <v>96</v>
      </c>
      <c r="EO5" s="18" t="s">
        <v>97</v>
      </c>
    </row>
    <row r="6" spans="1:145" s="22" customFormat="1" x14ac:dyDescent="0.15">
      <c r="A6" s="14" t="s">
        <v>98</v>
      </c>
      <c r="B6" s="19">
        <f>B7</f>
        <v>2024</v>
      </c>
      <c r="C6" s="19">
        <f t="shared" ref="C6:X6" si="3">C7</f>
        <v>431001</v>
      </c>
      <c r="D6" s="19">
        <f t="shared" si="3"/>
        <v>47</v>
      </c>
      <c r="E6" s="19">
        <f t="shared" si="3"/>
        <v>17</v>
      </c>
      <c r="F6" s="19">
        <f t="shared" si="3"/>
        <v>5</v>
      </c>
      <c r="G6" s="19">
        <f t="shared" si="3"/>
        <v>0</v>
      </c>
      <c r="H6" s="19" t="str">
        <f t="shared" si="3"/>
        <v>熊本県　熊本市</v>
      </c>
      <c r="I6" s="19" t="str">
        <f t="shared" si="3"/>
        <v>法非適用</v>
      </c>
      <c r="J6" s="19" t="str">
        <f t="shared" si="3"/>
        <v>下水道事業</v>
      </c>
      <c r="K6" s="19" t="str">
        <f t="shared" si="3"/>
        <v>農業集落排水</v>
      </c>
      <c r="L6" s="19" t="str">
        <f t="shared" si="3"/>
        <v>F2</v>
      </c>
      <c r="M6" s="19" t="str">
        <f t="shared" si="3"/>
        <v>非設置</v>
      </c>
      <c r="N6" s="20" t="str">
        <f t="shared" si="3"/>
        <v>-</v>
      </c>
      <c r="O6" s="20" t="str">
        <f t="shared" si="3"/>
        <v>該当数値なし</v>
      </c>
      <c r="P6" s="20">
        <f t="shared" si="3"/>
        <v>0.53</v>
      </c>
      <c r="Q6" s="20">
        <f t="shared" si="3"/>
        <v>95.96</v>
      </c>
      <c r="R6" s="20">
        <f t="shared" si="3"/>
        <v>2346</v>
      </c>
      <c r="S6" s="20">
        <f t="shared" si="3"/>
        <v>731331</v>
      </c>
      <c r="T6" s="20">
        <f t="shared" si="3"/>
        <v>390.32</v>
      </c>
      <c r="U6" s="20">
        <f t="shared" si="3"/>
        <v>1873.67</v>
      </c>
      <c r="V6" s="20">
        <f t="shared" si="3"/>
        <v>3878</v>
      </c>
      <c r="W6" s="20">
        <f t="shared" si="3"/>
        <v>1.53</v>
      </c>
      <c r="X6" s="20">
        <f t="shared" si="3"/>
        <v>2534.64</v>
      </c>
      <c r="Y6" s="21">
        <f>IF(Y7="",NA(),Y7)</f>
        <v>102.3</v>
      </c>
      <c r="Z6" s="21">
        <f t="shared" ref="Z6:AH6" si="4">IF(Z7="",NA(),Z7)</f>
        <v>123.34</v>
      </c>
      <c r="AA6" s="21">
        <f t="shared" si="4"/>
        <v>115.3</v>
      </c>
      <c r="AB6" s="21">
        <f t="shared" si="4"/>
        <v>109.15</v>
      </c>
      <c r="AC6" s="21">
        <f t="shared" si="4"/>
        <v>107.7</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0">
        <f>IF(BF7="",NA(),BF7)</f>
        <v>0</v>
      </c>
      <c r="BG6" s="20">
        <f t="shared" ref="BG6:BO6" si="7">IF(BG7="",NA(),BG7)</f>
        <v>0</v>
      </c>
      <c r="BH6" s="21">
        <f t="shared" si="7"/>
        <v>1666.32</v>
      </c>
      <c r="BI6" s="21">
        <f t="shared" si="7"/>
        <v>1430.77</v>
      </c>
      <c r="BJ6" s="21">
        <f t="shared" si="7"/>
        <v>1147.01</v>
      </c>
      <c r="BK6" s="21">
        <f t="shared" si="7"/>
        <v>867.83</v>
      </c>
      <c r="BL6" s="21">
        <f t="shared" si="7"/>
        <v>791.76</v>
      </c>
      <c r="BM6" s="21">
        <f t="shared" si="7"/>
        <v>900.82</v>
      </c>
      <c r="BN6" s="21">
        <f t="shared" si="7"/>
        <v>839.21</v>
      </c>
      <c r="BO6" s="21">
        <f t="shared" si="7"/>
        <v>791.46</v>
      </c>
      <c r="BP6" s="20" t="str">
        <f>IF(BP7="","",IF(BP7="-","【-】","【"&amp;SUBSTITUTE(TEXT(BP7,"#,##0.00"),"-","△")&amp;"】"))</f>
        <v>【798.10】</v>
      </c>
      <c r="BQ6" s="21">
        <f>IF(BQ7="",NA(),BQ7)</f>
        <v>9.4</v>
      </c>
      <c r="BR6" s="21">
        <f t="shared" ref="BR6:BZ6" si="8">IF(BR7="",NA(),BR7)</f>
        <v>11.12</v>
      </c>
      <c r="BS6" s="21">
        <f t="shared" si="8"/>
        <v>8.99</v>
      </c>
      <c r="BT6" s="21">
        <f t="shared" si="8"/>
        <v>9.9700000000000006</v>
      </c>
      <c r="BU6" s="21">
        <f t="shared" si="8"/>
        <v>20.87</v>
      </c>
      <c r="BV6" s="21">
        <f t="shared" si="8"/>
        <v>57.08</v>
      </c>
      <c r="BW6" s="21">
        <f t="shared" si="8"/>
        <v>56.26</v>
      </c>
      <c r="BX6" s="21">
        <f t="shared" si="8"/>
        <v>52.94</v>
      </c>
      <c r="BY6" s="21">
        <f t="shared" si="8"/>
        <v>52.05</v>
      </c>
      <c r="BZ6" s="21">
        <f t="shared" si="8"/>
        <v>47.96</v>
      </c>
      <c r="CA6" s="20" t="str">
        <f>IF(CA7="","",IF(CA7="-","【-】","【"&amp;SUBSTITUTE(TEXT(CA7,"#,##0.00"),"-","△")&amp;"】"))</f>
        <v>【54.51】</v>
      </c>
      <c r="CB6" s="21">
        <f>IF(CB7="",NA(),CB7)</f>
        <v>1117.8499999999999</v>
      </c>
      <c r="CC6" s="21">
        <f t="shared" ref="CC6:CK6" si="9">IF(CC7="",NA(),CC7)</f>
        <v>984.96</v>
      </c>
      <c r="CD6" s="21">
        <f t="shared" si="9"/>
        <v>1355.97</v>
      </c>
      <c r="CE6" s="21">
        <f t="shared" si="9"/>
        <v>1195.98</v>
      </c>
      <c r="CF6" s="21">
        <f t="shared" si="9"/>
        <v>580.12</v>
      </c>
      <c r="CG6" s="21">
        <f t="shared" si="9"/>
        <v>274.99</v>
      </c>
      <c r="CH6" s="21">
        <f t="shared" si="9"/>
        <v>282.08999999999997</v>
      </c>
      <c r="CI6" s="21">
        <f t="shared" si="9"/>
        <v>303.27999999999997</v>
      </c>
      <c r="CJ6" s="21">
        <f t="shared" si="9"/>
        <v>301.86</v>
      </c>
      <c r="CK6" s="21">
        <f t="shared" si="9"/>
        <v>325.85000000000002</v>
      </c>
      <c r="CL6" s="20" t="str">
        <f>IF(CL7="","",IF(CL7="-","【-】","【"&amp;SUBSTITUTE(TEXT(CL7,"#,##0.00"),"-","△")&amp;"】"))</f>
        <v>【286.33】</v>
      </c>
      <c r="CM6" s="21">
        <f>IF(CM7="",NA(),CM7)</f>
        <v>57.61</v>
      </c>
      <c r="CN6" s="21">
        <f t="shared" ref="CN6:CV6" si="10">IF(CN7="",NA(),CN7)</f>
        <v>56.66</v>
      </c>
      <c r="CO6" s="21">
        <f t="shared" si="10"/>
        <v>51.7</v>
      </c>
      <c r="CP6" s="21">
        <f t="shared" si="10"/>
        <v>52.11</v>
      </c>
      <c r="CQ6" s="21">
        <f t="shared" si="10"/>
        <v>51.97</v>
      </c>
      <c r="CR6" s="21">
        <f t="shared" si="10"/>
        <v>54.83</v>
      </c>
      <c r="CS6" s="21">
        <f t="shared" si="10"/>
        <v>66.53</v>
      </c>
      <c r="CT6" s="21">
        <f t="shared" si="10"/>
        <v>52.35</v>
      </c>
      <c r="CU6" s="21">
        <f t="shared" si="10"/>
        <v>46.25</v>
      </c>
      <c r="CV6" s="21">
        <f t="shared" si="10"/>
        <v>45.32</v>
      </c>
      <c r="CW6" s="20" t="str">
        <f>IF(CW7="","",IF(CW7="-","【-】","【"&amp;SUBSTITUTE(TEXT(CW7,"#,##0.00"),"-","△")&amp;"】"))</f>
        <v>【49.92】</v>
      </c>
      <c r="CX6" s="21">
        <f>IF(CX7="",NA(),CX7)</f>
        <v>76.92</v>
      </c>
      <c r="CY6" s="21">
        <f t="shared" ref="CY6:DG6" si="11">IF(CY7="",NA(),CY7)</f>
        <v>77.239999999999995</v>
      </c>
      <c r="CZ6" s="21">
        <f t="shared" si="11"/>
        <v>77.22</v>
      </c>
      <c r="DA6" s="21">
        <f t="shared" si="11"/>
        <v>77.569999999999993</v>
      </c>
      <c r="DB6" s="21">
        <f t="shared" si="11"/>
        <v>76.099999999999994</v>
      </c>
      <c r="DC6" s="21">
        <f t="shared" si="11"/>
        <v>84.7</v>
      </c>
      <c r="DD6" s="21">
        <f t="shared" si="11"/>
        <v>84.67</v>
      </c>
      <c r="DE6" s="21">
        <f t="shared" si="11"/>
        <v>84.39</v>
      </c>
      <c r="DF6" s="21">
        <f t="shared" si="11"/>
        <v>83.96</v>
      </c>
      <c r="DG6" s="21">
        <f t="shared" si="11"/>
        <v>83.54</v>
      </c>
      <c r="DH6" s="20" t="str">
        <f>IF(DH7="","",IF(DH7="-","【-】","【"&amp;SUBSTITUTE(TEXT(DH7,"#,##0.00"),"-","△")&amp;"】"))</f>
        <v>【87.80】</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0.25</v>
      </c>
      <c r="EK6" s="21">
        <f t="shared" si="14"/>
        <v>0.05</v>
      </c>
      <c r="EL6" s="21">
        <f t="shared" si="14"/>
        <v>0.03</v>
      </c>
      <c r="EM6" s="21">
        <f t="shared" si="14"/>
        <v>0.03</v>
      </c>
      <c r="EN6" s="21">
        <f t="shared" si="14"/>
        <v>0.03</v>
      </c>
      <c r="EO6" s="20" t="str">
        <f>IF(EO7="","",IF(EO7="-","【-】","【"&amp;SUBSTITUTE(TEXT(EO7,"#,##0.00"),"-","△")&amp;"】"))</f>
        <v>【0.02】</v>
      </c>
    </row>
    <row r="7" spans="1:145" s="22" customFormat="1" x14ac:dyDescent="0.15">
      <c r="A7" s="14"/>
      <c r="B7" s="23">
        <v>2024</v>
      </c>
      <c r="C7" s="23">
        <v>431001</v>
      </c>
      <c r="D7" s="23">
        <v>47</v>
      </c>
      <c r="E7" s="23">
        <v>17</v>
      </c>
      <c r="F7" s="23">
        <v>5</v>
      </c>
      <c r="G7" s="23">
        <v>0</v>
      </c>
      <c r="H7" s="23" t="s">
        <v>99</v>
      </c>
      <c r="I7" s="23" t="s">
        <v>100</v>
      </c>
      <c r="J7" s="23" t="s">
        <v>101</v>
      </c>
      <c r="K7" s="23" t="s">
        <v>102</v>
      </c>
      <c r="L7" s="23" t="s">
        <v>103</v>
      </c>
      <c r="M7" s="23" t="s">
        <v>104</v>
      </c>
      <c r="N7" s="24" t="s">
        <v>105</v>
      </c>
      <c r="O7" s="24" t="s">
        <v>106</v>
      </c>
      <c r="P7" s="24">
        <v>0.53</v>
      </c>
      <c r="Q7" s="24">
        <v>95.96</v>
      </c>
      <c r="R7" s="24">
        <v>2346</v>
      </c>
      <c r="S7" s="24">
        <v>731331</v>
      </c>
      <c r="T7" s="24">
        <v>390.32</v>
      </c>
      <c r="U7" s="24">
        <v>1873.67</v>
      </c>
      <c r="V7" s="24">
        <v>3878</v>
      </c>
      <c r="W7" s="24">
        <v>1.53</v>
      </c>
      <c r="X7" s="24">
        <v>2534.64</v>
      </c>
      <c r="Y7" s="24">
        <v>102.3</v>
      </c>
      <c r="Z7" s="24">
        <v>123.34</v>
      </c>
      <c r="AA7" s="24">
        <v>115.3</v>
      </c>
      <c r="AB7" s="24">
        <v>109.15</v>
      </c>
      <c r="AC7" s="24">
        <v>107.7</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0</v>
      </c>
      <c r="BG7" s="24">
        <v>0</v>
      </c>
      <c r="BH7" s="24">
        <v>1666.32</v>
      </c>
      <c r="BI7" s="24">
        <v>1430.77</v>
      </c>
      <c r="BJ7" s="24">
        <v>1147.01</v>
      </c>
      <c r="BK7" s="24">
        <v>867.83</v>
      </c>
      <c r="BL7" s="24">
        <v>791.76</v>
      </c>
      <c r="BM7" s="24">
        <v>900.82</v>
      </c>
      <c r="BN7" s="24">
        <v>839.21</v>
      </c>
      <c r="BO7" s="24">
        <v>791.46</v>
      </c>
      <c r="BP7" s="24">
        <v>798.1</v>
      </c>
      <c r="BQ7" s="24">
        <v>9.4</v>
      </c>
      <c r="BR7" s="24">
        <v>11.12</v>
      </c>
      <c r="BS7" s="24">
        <v>8.99</v>
      </c>
      <c r="BT7" s="24">
        <v>9.9700000000000006</v>
      </c>
      <c r="BU7" s="24">
        <v>20.87</v>
      </c>
      <c r="BV7" s="24">
        <v>57.08</v>
      </c>
      <c r="BW7" s="24">
        <v>56.26</v>
      </c>
      <c r="BX7" s="24">
        <v>52.94</v>
      </c>
      <c r="BY7" s="24">
        <v>52.05</v>
      </c>
      <c r="BZ7" s="24">
        <v>47.96</v>
      </c>
      <c r="CA7" s="24">
        <v>54.51</v>
      </c>
      <c r="CB7" s="24">
        <v>1117.8499999999999</v>
      </c>
      <c r="CC7" s="24">
        <v>984.96</v>
      </c>
      <c r="CD7" s="24">
        <v>1355.97</v>
      </c>
      <c r="CE7" s="24">
        <v>1195.98</v>
      </c>
      <c r="CF7" s="24">
        <v>580.12</v>
      </c>
      <c r="CG7" s="24">
        <v>274.99</v>
      </c>
      <c r="CH7" s="24">
        <v>282.08999999999997</v>
      </c>
      <c r="CI7" s="24">
        <v>303.27999999999997</v>
      </c>
      <c r="CJ7" s="24">
        <v>301.86</v>
      </c>
      <c r="CK7" s="24">
        <v>325.85000000000002</v>
      </c>
      <c r="CL7" s="24">
        <v>286.33</v>
      </c>
      <c r="CM7" s="24">
        <v>57.61</v>
      </c>
      <c r="CN7" s="24">
        <v>56.66</v>
      </c>
      <c r="CO7" s="24">
        <v>51.7</v>
      </c>
      <c r="CP7" s="24">
        <v>52.11</v>
      </c>
      <c r="CQ7" s="24">
        <v>51.97</v>
      </c>
      <c r="CR7" s="24">
        <v>54.83</v>
      </c>
      <c r="CS7" s="24">
        <v>66.53</v>
      </c>
      <c r="CT7" s="24">
        <v>52.35</v>
      </c>
      <c r="CU7" s="24">
        <v>46.25</v>
      </c>
      <c r="CV7" s="24">
        <v>45.32</v>
      </c>
      <c r="CW7" s="24">
        <v>49.92</v>
      </c>
      <c r="CX7" s="24">
        <v>76.92</v>
      </c>
      <c r="CY7" s="24">
        <v>77.239999999999995</v>
      </c>
      <c r="CZ7" s="24">
        <v>77.22</v>
      </c>
      <c r="DA7" s="24">
        <v>77.569999999999993</v>
      </c>
      <c r="DB7" s="24">
        <v>76.099999999999994</v>
      </c>
      <c r="DC7" s="24">
        <v>84.7</v>
      </c>
      <c r="DD7" s="24">
        <v>84.67</v>
      </c>
      <c r="DE7" s="24">
        <v>84.39</v>
      </c>
      <c r="DF7" s="24">
        <v>83.96</v>
      </c>
      <c r="DG7" s="24">
        <v>83.54</v>
      </c>
      <c r="DH7" s="24">
        <v>87.8</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0.25</v>
      </c>
      <c r="EK7" s="24">
        <v>0.05</v>
      </c>
      <c r="EL7" s="24">
        <v>0.03</v>
      </c>
      <c r="EM7" s="24">
        <v>0.03</v>
      </c>
      <c r="EN7" s="24">
        <v>0.03</v>
      </c>
      <c r="EO7" s="24">
        <v>0.02</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107</v>
      </c>
      <c r="C9" s="26" t="s">
        <v>108</v>
      </c>
      <c r="D9" s="26" t="s">
        <v>109</v>
      </c>
      <c r="E9" s="26" t="s">
        <v>110</v>
      </c>
      <c r="F9" s="26" t="s">
        <v>111</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49</v>
      </c>
      <c r="B10" s="27">
        <f>DATEVALUE($B7-B11&amp;"/1/"&amp;B12)</f>
        <v>37257</v>
      </c>
      <c r="C10" s="27">
        <f t="shared" ref="C10:F10" si="15">DATEVALUE($B7-C11&amp;"/1/"&amp;C12)</f>
        <v>37622</v>
      </c>
      <c r="D10" s="27">
        <f t="shared" si="15"/>
        <v>37988</v>
      </c>
      <c r="E10" s="27">
        <f t="shared" si="15"/>
        <v>38355</v>
      </c>
      <c r="F10" s="27">
        <f t="shared" si="15"/>
        <v>38721</v>
      </c>
    </row>
    <row r="11" spans="1:145" x14ac:dyDescent="0.15">
      <c r="B11">
        <v>22</v>
      </c>
      <c r="C11">
        <v>21</v>
      </c>
      <c r="D11">
        <v>20</v>
      </c>
      <c r="E11">
        <v>19</v>
      </c>
      <c r="F11">
        <v>18</v>
      </c>
      <c r="G11" t="s">
        <v>112</v>
      </c>
    </row>
    <row r="12" spans="1:145" x14ac:dyDescent="0.15">
      <c r="B12">
        <v>1</v>
      </c>
      <c r="C12">
        <v>1</v>
      </c>
      <c r="D12">
        <v>2</v>
      </c>
      <c r="E12">
        <v>3</v>
      </c>
      <c r="F12">
        <v>4</v>
      </c>
      <c r="G12" t="s">
        <v>113</v>
      </c>
    </row>
    <row r="13" spans="1:145" x14ac:dyDescent="0.15">
      <c r="B13" t="s">
        <v>114</v>
      </c>
      <c r="C13" t="s">
        <v>115</v>
      </c>
      <c r="D13" t="s">
        <v>115</v>
      </c>
      <c r="E13" t="s">
        <v>116</v>
      </c>
      <c r="F13" t="s">
        <v>115</v>
      </c>
      <c r="G13" t="s">
        <v>117</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C86BD0B4-FA11-48D6-B9BF-EACE6F01CE22}"/>
</file>

<file path=customXml/itemProps2.xml><?xml version="1.0" encoding="utf-8"?>
<ds:datastoreItem xmlns:ds="http://schemas.openxmlformats.org/officeDocument/2006/customXml" ds:itemID="{D17A7102-7807-427C-96A9-44D487657318}"/>
</file>

<file path=customXml/itemProps3.xml><?xml version="1.0" encoding="utf-8"?>
<ds:datastoreItem xmlns:ds="http://schemas.openxmlformats.org/officeDocument/2006/customXml" ds:itemID="{B1871C8D-BE86-42B8-ACF8-56AC98FF8B62}"/>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2026-01-16T09:58:29Z</cp:lastPrinted>
  <dcterms:created xsi:type="dcterms:W3CDTF">2025-12-22T09:30:00Z</dcterms:created>
  <dcterms:modified xsi:type="dcterms:W3CDTF">2026-01-19T08:05:54Z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