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3-1_（検討中）準公営企業室/03_地域開発事業係/15_【大】地方財政/【中】地方財政状況調査（決算統計）/【小】R6年度地方財政状況調査（決算統計）R7作業/099_経営比較分析表/06_団体提出/47_140_駐車場事業（非適）/02_指定都市/04 千葉市　★/"/>
    </mc:Choice>
  </mc:AlternateContent>
  <xr:revisionPtr revIDLastSave="0" documentId="13_ncr:1_{94A92A10-C541-4078-A3B9-8A52F4C6781F}" xr6:coauthVersionLast="47" xr6:coauthVersionMax="47" xr10:uidLastSave="{00000000-0000-0000-0000-000000000000}"/>
  <workbookProtection workbookAlgorithmName="SHA-512" workbookHashValue="fEp0MslqWyn/9T5ottUpqfRwIDfNvXYiYxFr/MoEiNGJPDexMKU3djlDnpc1Dm6Gw/VJSzLU6RdyEDqSb91coQ==" workbookSaltValue="XAOd5I4NHqK73eX04KLT5w=="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JC31" i="4" s="1"/>
  <c r="DI7" i="5"/>
  <c r="MI78" i="4" s="1"/>
  <c r="DH7" i="5"/>
  <c r="LT78" i="4" s="1"/>
  <c r="DG7" i="5"/>
  <c r="DF7" i="5"/>
  <c r="DE7" i="5"/>
  <c r="DD7" i="5"/>
  <c r="DC7" i="5"/>
  <c r="DB7" i="5"/>
  <c r="DA7" i="5"/>
  <c r="CZ7" i="5"/>
  <c r="CN7" i="5"/>
  <c r="CM7" i="5"/>
  <c r="BZ7" i="5"/>
  <c r="BY7" i="5"/>
  <c r="LH53" i="4" s="1"/>
  <c r="BX7" i="5"/>
  <c r="BW7" i="5"/>
  <c r="BV7" i="5"/>
  <c r="BU7" i="5"/>
  <c r="BT7" i="5"/>
  <c r="BS7" i="5"/>
  <c r="BR7" i="5"/>
  <c r="BQ7" i="5"/>
  <c r="BO7" i="5"/>
  <c r="BN7" i="5"/>
  <c r="GQ53" i="4" s="1"/>
  <c r="BM7" i="5"/>
  <c r="FX53" i="4" s="1"/>
  <c r="BL7" i="5"/>
  <c r="FE53" i="4" s="1"/>
  <c r="BK7" i="5"/>
  <c r="BJ7" i="5"/>
  <c r="BI7" i="5"/>
  <c r="BH7" i="5"/>
  <c r="BG7" i="5"/>
  <c r="BF7" i="5"/>
  <c r="BD7" i="5"/>
  <c r="BC7" i="5"/>
  <c r="BB7" i="5"/>
  <c r="BA7" i="5"/>
  <c r="AN53" i="4" s="1"/>
  <c r="AZ7" i="5"/>
  <c r="U53" i="4" s="1"/>
  <c r="AY7" i="5"/>
  <c r="CS52" i="4" s="1"/>
  <c r="AX7" i="5"/>
  <c r="AW7" i="5"/>
  <c r="AV7" i="5"/>
  <c r="AU7" i="5"/>
  <c r="AS7" i="5"/>
  <c r="AR7" i="5"/>
  <c r="AQ7" i="5"/>
  <c r="AP7" i="5"/>
  <c r="AO7" i="5"/>
  <c r="AN7" i="5"/>
  <c r="HJ31" i="4" s="1"/>
  <c r="AM7" i="5"/>
  <c r="GQ31" i="4" s="1"/>
  <c r="AL7" i="5"/>
  <c r="FX31" i="4" s="1"/>
  <c r="AK7" i="5"/>
  <c r="AJ7" i="5"/>
  <c r="AH7" i="5"/>
  <c r="AG7" i="5"/>
  <c r="AF7" i="5"/>
  <c r="AE7" i="5"/>
  <c r="AD7" i="5"/>
  <c r="AC7" i="5"/>
  <c r="AB7" i="5"/>
  <c r="AA7" i="5"/>
  <c r="BG31" i="4" s="1"/>
  <c r="Z7" i="5"/>
  <c r="AN31" i="4" s="1"/>
  <c r="Y7" i="5"/>
  <c r="U31" i="4" s="1"/>
  <c r="X7" i="5"/>
  <c r="W7" i="5"/>
  <c r="V7" i="5"/>
  <c r="U7" i="5"/>
  <c r="T7" i="5"/>
  <c r="S7" i="5"/>
  <c r="R7" i="5"/>
  <c r="Q7" i="5"/>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EL53" i="4"/>
  <c r="CS53" i="4"/>
  <c r="BZ53" i="4"/>
  <c r="BG53" i="4"/>
  <c r="MA52" i="4"/>
  <c r="LH52" i="4"/>
  <c r="KO52" i="4"/>
  <c r="JV52" i="4"/>
  <c r="JC52" i="4"/>
  <c r="HJ52" i="4"/>
  <c r="GQ52" i="4"/>
  <c r="FX52" i="4"/>
  <c r="FE52" i="4"/>
  <c r="EL52" i="4"/>
  <c r="BZ52" i="4"/>
  <c r="BG52" i="4"/>
  <c r="AN52" i="4"/>
  <c r="U52" i="4"/>
  <c r="MA32" i="4"/>
  <c r="LH32" i="4"/>
  <c r="KO32" i="4"/>
  <c r="JV32" i="4"/>
  <c r="JC32" i="4"/>
  <c r="HJ32" i="4"/>
  <c r="GQ32" i="4"/>
  <c r="FX32" i="4"/>
  <c r="FE32" i="4"/>
  <c r="EL32" i="4"/>
  <c r="CS32" i="4"/>
  <c r="BZ32" i="4"/>
  <c r="BG32" i="4"/>
  <c r="AN32" i="4"/>
  <c r="U32" i="4"/>
  <c r="MA31" i="4"/>
  <c r="LH31" i="4"/>
  <c r="KO31" i="4"/>
  <c r="JV31" i="4"/>
  <c r="FE31" i="4"/>
  <c r="EL31" i="4"/>
  <c r="CS31" i="4"/>
  <c r="BZ31" i="4"/>
  <c r="LJ10" i="4"/>
  <c r="JQ10" i="4"/>
  <c r="HX10" i="4"/>
  <c r="DU10" i="4"/>
  <c r="CF10" i="4"/>
  <c r="LJ8" i="4"/>
  <c r="JQ8" i="4"/>
  <c r="HX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IE76" i="4"/>
  <c r="BZ51" i="4"/>
  <c r="GQ30" i="4"/>
  <c r="BZ30" i="4"/>
  <c r="BK76" i="4"/>
  <c r="LH51" i="4"/>
  <c r="LT76" i="4"/>
  <c r="GQ51" i="4"/>
  <c r="LH30" i="4"/>
  <c r="U30" i="4"/>
  <c r="R76" i="4"/>
  <c r="JC51" i="4"/>
  <c r="KA76" i="4"/>
  <c r="EL51" i="4"/>
  <c r="JC30" i="4"/>
  <c r="GL76" i="4"/>
  <c r="U51" i="4"/>
  <c r="EL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<sst xmlns="http://schemas.openxmlformats.org/spreadsheetml/2006/main" count="278" uniqueCount="129">
  <si>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</si>
  <si>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</si>
  <si>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</si>
  <si>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</si>
  <si>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</si>
  <si>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</si>
  <si>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</si>
  <si>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</si>
  <si>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</si>
  <si>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</si>
  <si>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</si>
  <si>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</si>
  <si>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</si>
  <si>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</si>
  <si>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</si>
  <si>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</si>
  <si>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</si>
  <si>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</si>
  <si>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</si>
  <si>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</si>
  <si>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</si>
  <si>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</si>
  <si>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</si>
  <si>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</si>
  <si>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</si>
  <si>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</si>
  <si>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</si>
  <si>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</si>
  <si>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</si>
  <si>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</si>
  <si>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</si>
  <si>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</si>
  <si>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</si>
  <si>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</si>
  <si>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</si>
  <si>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</si>
  <si>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</si>
  <si>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</si>
  <si>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</si>
  <si>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</si>
  <si>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</si>
  <si>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</si>
  <si>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</si>
  <si>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</si>
  <si>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</si>
  <si>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</si>
  <si>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</si>
  <si>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</si>
  <si>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</si>
  <si>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</si>
  <si>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</si>
  <si>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</si>
  <si>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</si>
  <si>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</si>
  <si>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</si>
  <si>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</si>
  <si>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</si>
  <si>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</si>
  <si>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</si>
  <si>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</si>
  <si>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</si>
  <si>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</si>
  <si>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</si>
  <si>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</si>
  <si>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</si>
  <si>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</si>
  <si>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</si>
  <si>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</si>
  <si>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</si>
  <si>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</si>
  <si>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</si>
  <si>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</si>
  <si>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</si>
  <si>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</si>
  <si>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</si>
  <si>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</si>
  <si>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</si>
  <si>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</si>
  <si>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</si>
  <si>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</si>
  <si>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</si>
  <si>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</si>
  <si>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</si>
  <si>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</si>
  <si>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</si>
  <si>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</si>
  <si>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</si>
  <si>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</si>
  <si>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</si>
  <si>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</si>
  <si>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</si>
  <si>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</si>
  <si>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</si>
  <si>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</si>
  <si>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</si>
  <si>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</si>
  <si>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</si>
  <si>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</si>
  <si>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</si>
  <si>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</si>
  <si>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</si>
  <si>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</si>
  <si>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</si>
  <si>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</si>
  <si>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</si>
  <si>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</si>
  <si>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</si>
  <si>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千葉市</t>
  </si>
  <si>
    <t>千葉市栄町立体駐車場</t>
  </si>
  <si>
    <t>法非適用</t>
  </si>
  <si>
    <t>駐車場整備事業</t>
  </si>
  <si>
    <t>-</t>
  </si>
  <si>
    <t>Ａ１Ｂ２</t>
  </si>
  <si>
    <t>非設置</t>
  </si>
  <si>
    <t>該当数値なし</t>
  </si>
  <si>
    <t>その他駐車場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</si>
  <si>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</si>
  <si>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</si>
  <si>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</si>
  <si>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</si>
  <si>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</si>
  <si>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</si>
  <si>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</si>
  <si>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</si>
  <si>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</si>
  <si>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すでに、建設における駐車場用地取得および建設に関する償還は完了している。既に耐用年数を経過し、施設の老朽化が進行しているため、収益状況を考慮しつつ資産経営を行う必要がある。</t>
    <phoneticPr fontId="5"/>
  </si>
  <si>
    <t>稼働率については、類似施設の平均には及ばない状況であり、かつ、令和２年度は新型コロナウイルスによる影響などにより稼働率が低下したが、それ以降は堅調に回復している。</t>
    <phoneticPr fontId="5"/>
  </si>
  <si>
    <t>　赤字を計上していた中央立体駐車場を閉鎖し、黒字である栄町立体駐車場のみ事業継続したこと、および運営合理化を進めた営業費用削減の結果、本市の駐車場事業は大幅に改善された。
　ただし、栄町立体駐車場は耐用年数を経過しており、　今後、施設の老朽化に伴い、多額の改修費が必要になると、施設運営の効率性が低下する可能性がある。
　収益を伸ばすには稼働率の上昇が不可欠であるが、近辺の駐車場の競合等に留意する必要がある。
　また、施設の老朽化による修繕コストの上昇も懸念されることから、引き続き近隣の開発状況等に留意しつつ、指定管理者制度による運営を継続していく。</t>
    <rPh sb="193" eb="194">
      <t>ナド</t>
    </rPh>
    <phoneticPr fontId="5"/>
  </si>
  <si>
    <t>本市の駐車場事業としては、これまで中央立体駐車場、栄町立体駐車場の2か所を運営してきたが、経営の見直しとして、平成27年度に赤字を計上していた中央立体駐車場を閉鎖した。また、栄町立体駐車場では運営は指定管理者制度を採用し、経営の合理化を図っている。
 他会計補助金比率は、平成27年度末の中央立体駐車場の閉鎖により、指定管理者側の収支が改善し、かつ修繕費の繰出が少なくなっているため、大規模修繕を実施した年度以外では低い数値で推移している。
　また、EBITDA、売上高GOP比率については、指定管理者の経営改善による運営コストの縮減及び、売上げの増加により改善している。</t>
    <rPh sb="45" eb="47">
      <t>ケイエイ</t>
    </rPh>
    <rPh sb="48" eb="50">
      <t>ミナオ</t>
    </rPh>
    <rPh sb="55" eb="57">
      <t>ヘイセイ</t>
    </rPh>
    <rPh sb="59" eb="61">
      <t>ネンド</t>
    </rPh>
    <rPh sb="62" eb="64">
      <t>アカジ</t>
    </rPh>
    <rPh sb="65" eb="67">
      <t>ケイジョウ</t>
    </rPh>
    <rPh sb="71" eb="73">
      <t>チュウオウ</t>
    </rPh>
    <rPh sb="73" eb="75">
      <t>リッタイ</t>
    </rPh>
    <rPh sb="75" eb="78">
      <t>チュウシャジョウ</t>
    </rPh>
    <rPh sb="79" eb="81">
      <t>ヘイサ</t>
    </rPh>
    <rPh sb="87" eb="88">
      <t>サカエ</t>
    </rPh>
    <rPh sb="88" eb="89">
      <t>マチ</t>
    </rPh>
    <rPh sb="89" eb="91">
      <t>リッタイ</t>
    </rPh>
    <rPh sb="91" eb="94">
      <t>チュウシャジョウ</t>
    </rPh>
    <rPh sb="96" eb="98">
      <t>ウンエイ</t>
    </rPh>
    <rPh sb="99" eb="104">
      <t>シテイカンリシャ</t>
    </rPh>
    <rPh sb="104" eb="106">
      <t>セイド</t>
    </rPh>
    <rPh sb="107" eb="109">
      <t>サイヨウ</t>
    </rPh>
    <rPh sb="111" eb="113">
      <t>ケイエイ</t>
    </rPh>
    <rPh sb="114" eb="117">
      <t>ゴウリカ</t>
    </rPh>
    <rPh sb="118" eb="119">
      <t>ハカ</t>
    </rPh>
    <rPh sb="126" eb="127">
      <t>ホカ</t>
    </rPh>
    <rPh sb="127" eb="129">
      <t>カイケイ</t>
    </rPh>
    <rPh sb="129" eb="132">
      <t>ホジョキン</t>
    </rPh>
    <rPh sb="132" eb="134">
      <t>ヒリツ</t>
    </rPh>
    <rPh sb="192" eb="195">
      <t>ダイキボ</t>
    </rPh>
    <rPh sb="195" eb="197">
      <t>シュウゼン</t>
    </rPh>
    <rPh sb="198" eb="200">
      <t>ジッシ</t>
    </rPh>
    <rPh sb="202" eb="204">
      <t>ネンド</t>
    </rPh>
    <rPh sb="204" eb="206">
      <t>イガイ</t>
    </rPh>
    <rPh sb="208" eb="209">
      <t>ヒク</t>
    </rPh>
    <rPh sb="210" eb="212">
      <t>スウチ</t>
    </rPh>
    <rPh sb="213" eb="215">
      <t>スイイ</t>
    </rPh>
    <rPh sb="232" eb="233">
      <t>ウ</t>
    </rPh>
    <rPh sb="233" eb="234">
      <t>ア</t>
    </rPh>
    <rPh sb="234" eb="235">
      <t>ダカ</t>
    </rPh>
    <rPh sb="238" eb="240">
      <t>ヒリツ</t>
    </rPh>
    <rPh sb="252" eb="254">
      <t>ケイエイ</t>
    </rPh>
    <rPh sb="254" eb="256">
      <t>カイゼン</t>
    </rPh>
    <rPh sb="259" eb="261">
      <t>ウンエイ</t>
    </rPh>
    <rPh sb="265" eb="267">
      <t>シュクゲン</t>
    </rPh>
    <rPh sb="267" eb="268">
      <t>オヨ</t>
    </rPh>
    <rPh sb="270" eb="271">
      <t>ウ</t>
    </rPh>
    <rPh sb="271" eb="272">
      <t>ア</t>
    </rPh>
    <rPh sb="274" eb="276">
      <t>ゾウカ</t>
    </rPh>
    <rPh sb="279" eb="281">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</si>
</sst>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133.69999999999999</c:v>
                </c:pt>
                <c:pt idx="1">
                  <c:v>131.4</c:v>
                </c:pt>
                <c:pt idx="2">
                  <c:v>135.30000000000001</c:v>
                </c:pt>
                <c:pt idx="3">
                  <c:v>118.9</c:v>
                </c:pt>
                <c:pt idx="4">
                  <c:v>134.69999999999999</c:v>
                </c:pt>
              </c:numCache>
            </c:numRef>
          </c:val>
          <c:extLst>
            <c:ext xmlns:c16="http://schemas.microsoft.com/office/drawing/2014/chart" uri="{C3380CC4-5D6E-409C-BE32-E72D297353CC}">
              <c16:uniqueId val="{00000000-551D-4D7B-A3A1-4AD84A2C291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551D-4D7B-A3A1-4AD84A2C291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25-4C18-9F0A-51AD2F3112C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AB25-4C18-9F0A-51AD2F3112C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720-4024-A3B1-C2C25BE995B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720-4024-A3B1-C2C25BE995B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1B5-43B6-ACBA-B36178AEA33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1B5-43B6-ACBA-B36178AEA33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2.1</c:v>
                </c:pt>
                <c:pt idx="1">
                  <c:v>0</c:v>
                </c:pt>
                <c:pt idx="2">
                  <c:v>0</c:v>
                </c:pt>
                <c:pt idx="3">
                  <c:v>43.7</c:v>
                </c:pt>
                <c:pt idx="4">
                  <c:v>0.3</c:v>
                </c:pt>
              </c:numCache>
            </c:numRef>
          </c:val>
          <c:extLst>
            <c:ext xmlns:c16="http://schemas.microsoft.com/office/drawing/2014/chart" uri="{C3380CC4-5D6E-409C-BE32-E72D297353CC}">
              <c16:uniqueId val="{00000000-43FC-41A0-9B34-C8315AF821E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43FC-41A0-9B34-C8315AF821E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12</c:v>
                </c:pt>
                <c:pt idx="1">
                  <c:v>0</c:v>
                </c:pt>
                <c:pt idx="2">
                  <c:v>0</c:v>
                </c:pt>
                <c:pt idx="3">
                  <c:v>0</c:v>
                </c:pt>
                <c:pt idx="4">
                  <c:v>3</c:v>
                </c:pt>
              </c:numCache>
            </c:numRef>
          </c:val>
          <c:extLst>
            <c:ext xmlns:c16="http://schemas.microsoft.com/office/drawing/2014/chart" uri="{C3380CC4-5D6E-409C-BE32-E72D297353CC}">
              <c16:uniqueId val="{00000000-C361-4367-B990-BAE0E02B96B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C361-4367-B990-BAE0E02B96B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38.5</c:v>
                </c:pt>
                <c:pt idx="1">
                  <c:v>49.6</c:v>
                </c:pt>
                <c:pt idx="2">
                  <c:v>59.2</c:v>
                </c:pt>
                <c:pt idx="3">
                  <c:v>64.599999999999994</c:v>
                </c:pt>
                <c:pt idx="4">
                  <c:v>64.599999999999994</c:v>
                </c:pt>
              </c:numCache>
            </c:numRef>
          </c:val>
          <c:extLst>
            <c:ext xmlns:c16="http://schemas.microsoft.com/office/drawing/2014/chart" uri="{C3380CC4-5D6E-409C-BE32-E72D297353CC}">
              <c16:uniqueId val="{00000000-3B39-425C-A08F-3212BDFABE8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3B39-425C-A08F-3212BDFABE8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38</c:v>
                </c:pt>
                <c:pt idx="1">
                  <c:v>37.799999999999997</c:v>
                </c:pt>
                <c:pt idx="2">
                  <c:v>42.2</c:v>
                </c:pt>
                <c:pt idx="3">
                  <c:v>44.5</c:v>
                </c:pt>
                <c:pt idx="4">
                  <c:v>49</c:v>
                </c:pt>
              </c:numCache>
            </c:numRef>
          </c:val>
          <c:extLst>
            <c:ext xmlns:c16="http://schemas.microsoft.com/office/drawing/2014/chart" uri="{C3380CC4-5D6E-409C-BE32-E72D297353CC}">
              <c16:uniqueId val="{00000000-7E0D-4B75-A8F1-91A4F349F84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7E0D-4B75-A8F1-91A4F349F84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6703</c:v>
                </c:pt>
                <c:pt idx="1">
                  <c:v>8537</c:v>
                </c:pt>
                <c:pt idx="2">
                  <c:v>11755</c:v>
                </c:pt>
                <c:pt idx="3">
                  <c:v>-16294</c:v>
                </c:pt>
                <c:pt idx="4">
                  <c:v>12917</c:v>
                </c:pt>
              </c:numCache>
            </c:numRef>
          </c:val>
          <c:extLst>
            <c:ext xmlns:c16="http://schemas.microsoft.com/office/drawing/2014/chart" uri="{C3380CC4-5D6E-409C-BE32-E72D297353CC}">
              <c16:uniqueId val="{00000000-8410-432D-B6F7-1D85B49CDB2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8410-432D-B6F7-1D85B49CDB2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4" zoomScale="70" zoomScaleNormal="70" zoomScaleSheetLayoutView="70" workbookViewId="0">
      <selection activeCell="NZ36" sqref="NZ36"/>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千葉県千葉市　千葉市栄町立体駐車場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3610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260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133.69999999999999</v>
      </c>
      <c r="V31" s="116"/>
      <c r="W31" s="116"/>
      <c r="X31" s="116"/>
      <c r="Y31" s="116"/>
      <c r="Z31" s="116"/>
      <c r="AA31" s="116"/>
      <c r="AB31" s="116"/>
      <c r="AC31" s="116"/>
      <c r="AD31" s="116"/>
      <c r="AE31" s="116"/>
      <c r="AF31" s="116"/>
      <c r="AG31" s="116"/>
      <c r="AH31" s="116"/>
      <c r="AI31" s="116"/>
      <c r="AJ31" s="116"/>
      <c r="AK31" s="116"/>
      <c r="AL31" s="116"/>
      <c r="AM31" s="116"/>
      <c r="AN31" s="116">
        <f>データ!Z7</f>
        <v>131.4</v>
      </c>
      <c r="AO31" s="116"/>
      <c r="AP31" s="116"/>
      <c r="AQ31" s="116"/>
      <c r="AR31" s="116"/>
      <c r="AS31" s="116"/>
      <c r="AT31" s="116"/>
      <c r="AU31" s="116"/>
      <c r="AV31" s="116"/>
      <c r="AW31" s="116"/>
      <c r="AX31" s="116"/>
      <c r="AY31" s="116"/>
      <c r="AZ31" s="116"/>
      <c r="BA31" s="116"/>
      <c r="BB31" s="116"/>
      <c r="BC31" s="116"/>
      <c r="BD31" s="116"/>
      <c r="BE31" s="116"/>
      <c r="BF31" s="116"/>
      <c r="BG31" s="116">
        <f>データ!AA7</f>
        <v>135.30000000000001</v>
      </c>
      <c r="BH31" s="116"/>
      <c r="BI31" s="116"/>
      <c r="BJ31" s="116"/>
      <c r="BK31" s="116"/>
      <c r="BL31" s="116"/>
      <c r="BM31" s="116"/>
      <c r="BN31" s="116"/>
      <c r="BO31" s="116"/>
      <c r="BP31" s="116"/>
      <c r="BQ31" s="116"/>
      <c r="BR31" s="116"/>
      <c r="BS31" s="116"/>
      <c r="BT31" s="116"/>
      <c r="BU31" s="116"/>
      <c r="BV31" s="116"/>
      <c r="BW31" s="116"/>
      <c r="BX31" s="116"/>
      <c r="BY31" s="116"/>
      <c r="BZ31" s="116">
        <f>データ!AB7</f>
        <v>118.9</v>
      </c>
      <c r="CA31" s="116"/>
      <c r="CB31" s="116"/>
      <c r="CC31" s="116"/>
      <c r="CD31" s="116"/>
      <c r="CE31" s="116"/>
      <c r="CF31" s="116"/>
      <c r="CG31" s="116"/>
      <c r="CH31" s="116"/>
      <c r="CI31" s="116"/>
      <c r="CJ31" s="116"/>
      <c r="CK31" s="116"/>
      <c r="CL31" s="116"/>
      <c r="CM31" s="116"/>
      <c r="CN31" s="116"/>
      <c r="CO31" s="116"/>
      <c r="CP31" s="116"/>
      <c r="CQ31" s="116"/>
      <c r="CR31" s="116"/>
      <c r="CS31" s="116">
        <f>データ!AC7</f>
        <v>134.69999999999999</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2.1</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43.7</v>
      </c>
      <c r="GR31" s="116"/>
      <c r="GS31" s="116"/>
      <c r="GT31" s="116"/>
      <c r="GU31" s="116"/>
      <c r="GV31" s="116"/>
      <c r="GW31" s="116"/>
      <c r="GX31" s="116"/>
      <c r="GY31" s="116"/>
      <c r="GZ31" s="116"/>
      <c r="HA31" s="116"/>
      <c r="HB31" s="116"/>
      <c r="HC31" s="116"/>
      <c r="HD31" s="116"/>
      <c r="HE31" s="116"/>
      <c r="HF31" s="116"/>
      <c r="HG31" s="116"/>
      <c r="HH31" s="116"/>
      <c r="HI31" s="116"/>
      <c r="HJ31" s="116">
        <f>データ!AN7</f>
        <v>0.3</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38.5</v>
      </c>
      <c r="JD31" s="111"/>
      <c r="JE31" s="111"/>
      <c r="JF31" s="111"/>
      <c r="JG31" s="111"/>
      <c r="JH31" s="111"/>
      <c r="JI31" s="111"/>
      <c r="JJ31" s="111"/>
      <c r="JK31" s="111"/>
      <c r="JL31" s="111"/>
      <c r="JM31" s="111"/>
      <c r="JN31" s="111"/>
      <c r="JO31" s="111"/>
      <c r="JP31" s="111"/>
      <c r="JQ31" s="111"/>
      <c r="JR31" s="111"/>
      <c r="JS31" s="111"/>
      <c r="JT31" s="111"/>
      <c r="JU31" s="112"/>
      <c r="JV31" s="110">
        <f>データ!DL7</f>
        <v>49.6</v>
      </c>
      <c r="JW31" s="111"/>
      <c r="JX31" s="111"/>
      <c r="JY31" s="111"/>
      <c r="JZ31" s="111"/>
      <c r="KA31" s="111"/>
      <c r="KB31" s="111"/>
      <c r="KC31" s="111"/>
      <c r="KD31" s="111"/>
      <c r="KE31" s="111"/>
      <c r="KF31" s="111"/>
      <c r="KG31" s="111"/>
      <c r="KH31" s="111"/>
      <c r="KI31" s="111"/>
      <c r="KJ31" s="111"/>
      <c r="KK31" s="111"/>
      <c r="KL31" s="111"/>
      <c r="KM31" s="111"/>
      <c r="KN31" s="112"/>
      <c r="KO31" s="110">
        <f>データ!DM7</f>
        <v>59.2</v>
      </c>
      <c r="KP31" s="111"/>
      <c r="KQ31" s="111"/>
      <c r="KR31" s="111"/>
      <c r="KS31" s="111"/>
      <c r="KT31" s="111"/>
      <c r="KU31" s="111"/>
      <c r="KV31" s="111"/>
      <c r="KW31" s="111"/>
      <c r="KX31" s="111"/>
      <c r="KY31" s="111"/>
      <c r="KZ31" s="111"/>
      <c r="LA31" s="111"/>
      <c r="LB31" s="111"/>
      <c r="LC31" s="111"/>
      <c r="LD31" s="111"/>
      <c r="LE31" s="111"/>
      <c r="LF31" s="111"/>
      <c r="LG31" s="112"/>
      <c r="LH31" s="110">
        <f>データ!DN7</f>
        <v>64.599999999999994</v>
      </c>
      <c r="LI31" s="111"/>
      <c r="LJ31" s="111"/>
      <c r="LK31" s="111"/>
      <c r="LL31" s="111"/>
      <c r="LM31" s="111"/>
      <c r="LN31" s="111"/>
      <c r="LO31" s="111"/>
      <c r="LP31" s="111"/>
      <c r="LQ31" s="111"/>
      <c r="LR31" s="111"/>
      <c r="LS31" s="111"/>
      <c r="LT31" s="111"/>
      <c r="LU31" s="111"/>
      <c r="LV31" s="111"/>
      <c r="LW31" s="111"/>
      <c r="LX31" s="111"/>
      <c r="LY31" s="111"/>
      <c r="LZ31" s="112"/>
      <c r="MA31" s="110">
        <f>データ!DO7</f>
        <v>64.599999999999994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125</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126</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12</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3</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38</v>
      </c>
      <c r="EM52" s="116"/>
      <c r="EN52" s="116"/>
      <c r="EO52" s="116"/>
      <c r="EP52" s="116"/>
      <c r="EQ52" s="116"/>
      <c r="ER52" s="116"/>
      <c r="ES52" s="116"/>
      <c r="ET52" s="116"/>
      <c r="EU52" s="116"/>
      <c r="EV52" s="116"/>
      <c r="EW52" s="116"/>
      <c r="EX52" s="116"/>
      <c r="EY52" s="116"/>
      <c r="EZ52" s="116"/>
      <c r="FA52" s="116"/>
      <c r="FB52" s="116"/>
      <c r="FC52" s="116"/>
      <c r="FD52" s="116"/>
      <c r="FE52" s="116">
        <f>データ!BG7</f>
        <v>37.799999999999997</v>
      </c>
      <c r="FF52" s="116"/>
      <c r="FG52" s="116"/>
      <c r="FH52" s="116"/>
      <c r="FI52" s="116"/>
      <c r="FJ52" s="116"/>
      <c r="FK52" s="116"/>
      <c r="FL52" s="116"/>
      <c r="FM52" s="116"/>
      <c r="FN52" s="116"/>
      <c r="FO52" s="116"/>
      <c r="FP52" s="116"/>
      <c r="FQ52" s="116"/>
      <c r="FR52" s="116"/>
      <c r="FS52" s="116"/>
      <c r="FT52" s="116"/>
      <c r="FU52" s="116"/>
      <c r="FV52" s="116"/>
      <c r="FW52" s="116"/>
      <c r="FX52" s="116">
        <f>データ!BH7</f>
        <v>42.2</v>
      </c>
      <c r="FY52" s="116"/>
      <c r="FZ52" s="116"/>
      <c r="GA52" s="116"/>
      <c r="GB52" s="116"/>
      <c r="GC52" s="116"/>
      <c r="GD52" s="116"/>
      <c r="GE52" s="116"/>
      <c r="GF52" s="116"/>
      <c r="GG52" s="116"/>
      <c r="GH52" s="116"/>
      <c r="GI52" s="116"/>
      <c r="GJ52" s="116"/>
      <c r="GK52" s="116"/>
      <c r="GL52" s="116"/>
      <c r="GM52" s="116"/>
      <c r="GN52" s="116"/>
      <c r="GO52" s="116"/>
      <c r="GP52" s="116"/>
      <c r="GQ52" s="116">
        <f>データ!BI7</f>
        <v>44.5</v>
      </c>
      <c r="GR52" s="116"/>
      <c r="GS52" s="116"/>
      <c r="GT52" s="116"/>
      <c r="GU52" s="116"/>
      <c r="GV52" s="116"/>
      <c r="GW52" s="116"/>
      <c r="GX52" s="116"/>
      <c r="GY52" s="116"/>
      <c r="GZ52" s="116"/>
      <c r="HA52" s="116"/>
      <c r="HB52" s="116"/>
      <c r="HC52" s="116"/>
      <c r="HD52" s="116"/>
      <c r="HE52" s="116"/>
      <c r="HF52" s="116"/>
      <c r="HG52" s="116"/>
      <c r="HH52" s="116"/>
      <c r="HI52" s="116"/>
      <c r="HJ52" s="116">
        <f>データ!BJ7</f>
        <v>49</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6703</v>
      </c>
      <c r="JD52" s="120"/>
      <c r="JE52" s="120"/>
      <c r="JF52" s="120"/>
      <c r="JG52" s="120"/>
      <c r="JH52" s="120"/>
      <c r="JI52" s="120"/>
      <c r="JJ52" s="120"/>
      <c r="JK52" s="120"/>
      <c r="JL52" s="120"/>
      <c r="JM52" s="120"/>
      <c r="JN52" s="120"/>
      <c r="JO52" s="120"/>
      <c r="JP52" s="120"/>
      <c r="JQ52" s="120"/>
      <c r="JR52" s="120"/>
      <c r="JS52" s="120"/>
      <c r="JT52" s="120"/>
      <c r="JU52" s="120"/>
      <c r="JV52" s="120">
        <f>データ!BR7</f>
        <v>8537</v>
      </c>
      <c r="JW52" s="120"/>
      <c r="JX52" s="120"/>
      <c r="JY52" s="120"/>
      <c r="JZ52" s="120"/>
      <c r="KA52" s="120"/>
      <c r="KB52" s="120"/>
      <c r="KC52" s="120"/>
      <c r="KD52" s="120"/>
      <c r="KE52" s="120"/>
      <c r="KF52" s="120"/>
      <c r="KG52" s="120"/>
      <c r="KH52" s="120"/>
      <c r="KI52" s="120"/>
      <c r="KJ52" s="120"/>
      <c r="KK52" s="120"/>
      <c r="KL52" s="120"/>
      <c r="KM52" s="120"/>
      <c r="KN52" s="120"/>
      <c r="KO52" s="120">
        <f>データ!BS7</f>
        <v>11755</v>
      </c>
      <c r="KP52" s="120"/>
      <c r="KQ52" s="120"/>
      <c r="KR52" s="120"/>
      <c r="KS52" s="120"/>
      <c r="KT52" s="120"/>
      <c r="KU52" s="120"/>
      <c r="KV52" s="120"/>
      <c r="KW52" s="120"/>
      <c r="KX52" s="120"/>
      <c r="KY52" s="120"/>
      <c r="KZ52" s="120"/>
      <c r="LA52" s="120"/>
      <c r="LB52" s="120"/>
      <c r="LC52" s="120"/>
      <c r="LD52" s="120"/>
      <c r="LE52" s="120"/>
      <c r="LF52" s="120"/>
      <c r="LG52" s="120"/>
      <c r="LH52" s="120">
        <f>データ!BT7</f>
        <v>-16294</v>
      </c>
      <c r="LI52" s="120"/>
      <c r="LJ52" s="120"/>
      <c r="LK52" s="120"/>
      <c r="LL52" s="120"/>
      <c r="LM52" s="120"/>
      <c r="LN52" s="120"/>
      <c r="LO52" s="120"/>
      <c r="LP52" s="120"/>
      <c r="LQ52" s="120"/>
      <c r="LR52" s="120"/>
      <c r="LS52" s="120"/>
      <c r="LT52" s="120"/>
      <c r="LU52" s="120"/>
      <c r="LV52" s="120"/>
      <c r="LW52" s="120"/>
      <c r="LX52" s="120"/>
      <c r="LY52" s="120"/>
      <c r="LZ52" s="120"/>
      <c r="MA52" s="120">
        <f>データ!BU7</f>
        <v>12917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127</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CkcENsWRNuTWH+z6kqxBp46yrhKvoQxpfbT4lYkiRwjoZk3EhGpj8oJT8mq/mxNI3/melp+CwL4dqIOFWAz9Sw==" saltValue="tJWBY8fwwhpp5T1MtAZMO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90</v>
      </c>
      <c r="AM5" s="47" t="s">
        <v>91</v>
      </c>
      <c r="AN5" s="47" t="s">
        <v>92</v>
      </c>
      <c r="AO5" s="47" t="s">
        <v>93</v>
      </c>
      <c r="AP5" s="47" t="s">
        <v>94</v>
      </c>
      <c r="AQ5" s="47" t="s">
        <v>95</v>
      </c>
      <c r="AR5" s="47" t="s">
        <v>96</v>
      </c>
      <c r="AS5" s="47" t="s">
        <v>97</v>
      </c>
      <c r="AT5" s="47" t="s">
        <v>98</v>
      </c>
      <c r="AU5" s="47" t="s">
        <v>99</v>
      </c>
      <c r="AV5" s="47" t="s">
        <v>89</v>
      </c>
      <c r="AW5" s="47" t="s">
        <v>90</v>
      </c>
      <c r="AX5" s="47" t="s">
        <v>91</v>
      </c>
      <c r="AY5" s="47" t="s">
        <v>100</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101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102</v>
      </c>
      <c r="DN5" s="47" t="s">
        <v>91</v>
      </c>
      <c r="DO5" s="47" t="s">
        <v>92</v>
      </c>
      <c r="DP5" s="47" t="s">
        <v>93</v>
      </c>
      <c r="DQ5" s="47" t="s">
        <v>94</v>
      </c>
      <c r="DR5" s="47" t="s">
        <v>95</v>
      </c>
      <c r="DS5" s="47" t="s">
        <v>96</v>
      </c>
      <c r="DT5" s="47" t="s">
        <v>97</v>
      </c>
      <c r="DU5" s="47" t="s">
        <v>98</v>
      </c>
    </row>
    <row r="6" spans="1:125" s="54" customFormat="1" x14ac:dyDescent="0.2">
      <c r="A6" s="37" t="s">
        <v>103</v>
      </c>
      <c r="B6" s="48">
        <f>B8</f>
        <v>2024</v>
      </c>
      <c r="C6" s="48">
        <f t="shared" ref="C6:X6" si="1">C8</f>
        <v>121002</v>
      </c>
      <c r="D6" s="48">
        <f t="shared" si="1"/>
        <v>47</v>
      </c>
      <c r="E6" s="48">
        <f t="shared" si="1"/>
        <v>14</v>
      </c>
      <c r="F6" s="48">
        <f t="shared" si="1"/>
        <v>0</v>
      </c>
      <c r="G6" s="48">
        <f t="shared" si="1"/>
        <v>2</v>
      </c>
      <c r="H6" s="48" t="str">
        <f>SUBSTITUTE(H8,"　","")</f>
        <v>千葉県千葉市</v>
      </c>
      <c r="I6" s="48" t="str">
        <f t="shared" si="1"/>
        <v>千葉市栄町立体駐車場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立体式</v>
      </c>
      <c r="R6" s="51">
        <f t="shared" si="1"/>
        <v>42</v>
      </c>
      <c r="S6" s="50" t="str">
        <f t="shared" si="1"/>
        <v>公共施設</v>
      </c>
      <c r="T6" s="50" t="str">
        <f t="shared" si="1"/>
        <v>有</v>
      </c>
      <c r="U6" s="51">
        <f t="shared" si="1"/>
        <v>3610</v>
      </c>
      <c r="V6" s="51">
        <f t="shared" si="1"/>
        <v>260</v>
      </c>
      <c r="W6" s="51">
        <f t="shared" si="1"/>
        <v>300</v>
      </c>
      <c r="X6" s="50" t="str">
        <f t="shared" si="1"/>
        <v>利用料金制</v>
      </c>
      <c r="Y6" s="52">
        <f>IF(Y8="-",NA(),Y8)</f>
        <v>133.69999999999999</v>
      </c>
      <c r="Z6" s="52">
        <f t="shared" ref="Z6:AH6" si="2">IF(Z8="-",NA(),Z8)</f>
        <v>131.4</v>
      </c>
      <c r="AA6" s="52">
        <f t="shared" si="2"/>
        <v>135.30000000000001</v>
      </c>
      <c r="AB6" s="52">
        <f t="shared" si="2"/>
        <v>118.9</v>
      </c>
      <c r="AC6" s="52">
        <f t="shared" si="2"/>
        <v>134.69999999999999</v>
      </c>
      <c r="AD6" s="52">
        <f t="shared" si="2"/>
        <v>166.4</v>
      </c>
      <c r="AE6" s="52">
        <f t="shared" si="2"/>
        <v>177.9</v>
      </c>
      <c r="AF6" s="52">
        <f t="shared" si="2"/>
        <v>183.3</v>
      </c>
      <c r="AG6" s="52">
        <f t="shared" si="2"/>
        <v>186.3</v>
      </c>
      <c r="AH6" s="52">
        <f t="shared" si="2"/>
        <v>194.5</v>
      </c>
      <c r="AI6" s="49" t="str">
        <f>IF(AI8="-","",IF(AI8="-","【-】","【"&amp;SUBSTITUTE(TEXT(AI8,"#,##0.0"),"-","△")&amp;"】"))</f>
        <v>【1,604.7】</v>
      </c>
      <c r="AJ6" s="52">
        <f>IF(AJ8="-",NA(),AJ8)</f>
        <v>2.1</v>
      </c>
      <c r="AK6" s="52">
        <f t="shared" ref="AK6:AS6" si="3">IF(AK8="-",NA(),AK8)</f>
        <v>0</v>
      </c>
      <c r="AL6" s="52">
        <f t="shared" si="3"/>
        <v>0</v>
      </c>
      <c r="AM6" s="52">
        <f t="shared" si="3"/>
        <v>43.7</v>
      </c>
      <c r="AN6" s="52">
        <f t="shared" si="3"/>
        <v>0.3</v>
      </c>
      <c r="AO6" s="52">
        <f t="shared" si="3"/>
        <v>9.9</v>
      </c>
      <c r="AP6" s="52">
        <f t="shared" si="3"/>
        <v>5.0999999999999996</v>
      </c>
      <c r="AQ6" s="52">
        <f t="shared" si="3"/>
        <v>5.6</v>
      </c>
      <c r="AR6" s="52">
        <f t="shared" si="3"/>
        <v>7.6</v>
      </c>
      <c r="AS6" s="52">
        <f t="shared" si="3"/>
        <v>6.5</v>
      </c>
      <c r="AT6" s="49" t="str">
        <f>IF(AT8="-","",IF(AT8="-","【-】","【"&amp;SUBSTITUTE(TEXT(AT8,"#,##0.0"),"-","△")&amp;"】"))</f>
        <v>【3.8】</v>
      </c>
      <c r="AU6" s="53">
        <f>IF(AU8="-",NA(),AU8)</f>
        <v>12</v>
      </c>
      <c r="AV6" s="53">
        <f t="shared" ref="AV6:BD6" si="4">IF(AV8="-",NA(),AV8)</f>
        <v>0</v>
      </c>
      <c r="AW6" s="53">
        <f t="shared" si="4"/>
        <v>0</v>
      </c>
      <c r="AX6" s="53">
        <f t="shared" si="4"/>
        <v>0</v>
      </c>
      <c r="AY6" s="53">
        <f t="shared" si="4"/>
        <v>3</v>
      </c>
      <c r="AZ6" s="53">
        <f t="shared" si="4"/>
        <v>260</v>
      </c>
      <c r="BA6" s="53">
        <f t="shared" si="4"/>
        <v>15564</v>
      </c>
      <c r="BB6" s="53">
        <f t="shared" si="4"/>
        <v>28</v>
      </c>
      <c r="BC6" s="53">
        <f t="shared" si="4"/>
        <v>23</v>
      </c>
      <c r="BD6" s="53">
        <f t="shared" si="4"/>
        <v>37</v>
      </c>
      <c r="BE6" s="51" t="str">
        <f>IF(BE8="-","",IF(BE8="-","【-】","【"&amp;SUBSTITUTE(TEXT(BE8,"#,##0"),"-","△")&amp;"】"))</f>
        <v>【39】</v>
      </c>
      <c r="BF6" s="52">
        <f>IF(BF8="-",NA(),BF8)</f>
        <v>38</v>
      </c>
      <c r="BG6" s="52">
        <f t="shared" ref="BG6:BO6" si="5">IF(BG8="-",NA(),BG8)</f>
        <v>37.799999999999997</v>
      </c>
      <c r="BH6" s="52">
        <f t="shared" si="5"/>
        <v>42.2</v>
      </c>
      <c r="BI6" s="52">
        <f t="shared" si="5"/>
        <v>44.5</v>
      </c>
      <c r="BJ6" s="52">
        <f t="shared" si="5"/>
        <v>49</v>
      </c>
      <c r="BK6" s="52">
        <f t="shared" si="5"/>
        <v>-15.8</v>
      </c>
      <c r="BL6" s="52">
        <f t="shared" si="5"/>
        <v>5</v>
      </c>
      <c r="BM6" s="52">
        <f t="shared" si="5"/>
        <v>18.399999999999999</v>
      </c>
      <c r="BN6" s="52">
        <f t="shared" si="5"/>
        <v>6.9</v>
      </c>
      <c r="BO6" s="52">
        <f t="shared" si="5"/>
        <v>12.2</v>
      </c>
      <c r="BP6" s="49" t="str">
        <f>IF(BP8="-","",IF(BP8="-","【-】","【"&amp;SUBSTITUTE(TEXT(BP8,"#,##0.0"),"-","△")&amp;"】"))</f>
        <v>【2.0】</v>
      </c>
      <c r="BQ6" s="53">
        <f>IF(BQ8="-",NA(),BQ8)</f>
        <v>6703</v>
      </c>
      <c r="BR6" s="53">
        <f t="shared" ref="BR6:BZ6" si="6">IF(BR8="-",NA(),BR8)</f>
        <v>8537</v>
      </c>
      <c r="BS6" s="53">
        <f t="shared" si="6"/>
        <v>11755</v>
      </c>
      <c r="BT6" s="53">
        <f t="shared" si="6"/>
        <v>-16294</v>
      </c>
      <c r="BU6" s="53">
        <f t="shared" si="6"/>
        <v>12917</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104</v>
      </c>
      <c r="CM6" s="51">
        <f t="shared" ref="CM6:CN6" si="7">CM8</f>
        <v>0</v>
      </c>
      <c r="CN6" s="51">
        <f t="shared" si="7"/>
        <v>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38.5</v>
      </c>
      <c r="DL6" s="52">
        <f t="shared" ref="DL6:DT6" si="9">IF(DL8="-",NA(),DL8)</f>
        <v>49.6</v>
      </c>
      <c r="DM6" s="52">
        <f t="shared" si="9"/>
        <v>59.2</v>
      </c>
      <c r="DN6" s="52">
        <f t="shared" si="9"/>
        <v>64.599999999999994</v>
      </c>
      <c r="DO6" s="52">
        <f t="shared" si="9"/>
        <v>64.599999999999994</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2">
      <c r="A7" s="37" t="s">
        <v>105</v>
      </c>
      <c r="B7" s="48">
        <f t="shared" ref="B7:X7" si="10">B8</f>
        <v>2024</v>
      </c>
      <c r="C7" s="48">
        <f t="shared" si="10"/>
        <v>121002</v>
      </c>
      <c r="D7" s="48">
        <f t="shared" si="10"/>
        <v>47</v>
      </c>
      <c r="E7" s="48">
        <f t="shared" si="10"/>
        <v>14</v>
      </c>
      <c r="F7" s="48">
        <f t="shared" si="10"/>
        <v>0</v>
      </c>
      <c r="G7" s="48">
        <f t="shared" si="10"/>
        <v>2</v>
      </c>
      <c r="H7" s="48" t="str">
        <f t="shared" si="10"/>
        <v>千葉県　千葉市</v>
      </c>
      <c r="I7" s="48" t="str">
        <f t="shared" si="10"/>
        <v>千葉市栄町立体駐車場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立体式</v>
      </c>
      <c r="R7" s="51">
        <f t="shared" si="10"/>
        <v>42</v>
      </c>
      <c r="S7" s="50" t="str">
        <f t="shared" si="10"/>
        <v>公共施設</v>
      </c>
      <c r="T7" s="50" t="str">
        <f t="shared" si="10"/>
        <v>有</v>
      </c>
      <c r="U7" s="51">
        <f t="shared" si="10"/>
        <v>3610</v>
      </c>
      <c r="V7" s="51">
        <f t="shared" si="10"/>
        <v>260</v>
      </c>
      <c r="W7" s="51">
        <f t="shared" si="10"/>
        <v>300</v>
      </c>
      <c r="X7" s="50" t="str">
        <f t="shared" si="10"/>
        <v>利用料金制</v>
      </c>
      <c r="Y7" s="52">
        <f>Y8</f>
        <v>133.69999999999999</v>
      </c>
      <c r="Z7" s="52">
        <f t="shared" ref="Z7:AH7" si="11">Z8</f>
        <v>131.4</v>
      </c>
      <c r="AA7" s="52">
        <f t="shared" si="11"/>
        <v>135.30000000000001</v>
      </c>
      <c r="AB7" s="52">
        <f t="shared" si="11"/>
        <v>118.9</v>
      </c>
      <c r="AC7" s="52">
        <f t="shared" si="11"/>
        <v>134.69999999999999</v>
      </c>
      <c r="AD7" s="52">
        <f t="shared" si="11"/>
        <v>166.4</v>
      </c>
      <c r="AE7" s="52">
        <f t="shared" si="11"/>
        <v>177.9</v>
      </c>
      <c r="AF7" s="52">
        <f t="shared" si="11"/>
        <v>183.3</v>
      </c>
      <c r="AG7" s="52">
        <f t="shared" si="11"/>
        <v>186.3</v>
      </c>
      <c r="AH7" s="52">
        <f t="shared" si="11"/>
        <v>194.5</v>
      </c>
      <c r="AI7" s="49"/>
      <c r="AJ7" s="52">
        <f>AJ8</f>
        <v>2.1</v>
      </c>
      <c r="AK7" s="52">
        <f t="shared" ref="AK7:AS7" si="12">AK8</f>
        <v>0</v>
      </c>
      <c r="AL7" s="52">
        <f t="shared" si="12"/>
        <v>0</v>
      </c>
      <c r="AM7" s="52">
        <f t="shared" si="12"/>
        <v>43.7</v>
      </c>
      <c r="AN7" s="52">
        <f t="shared" si="12"/>
        <v>0.3</v>
      </c>
      <c r="AO7" s="52">
        <f t="shared" si="12"/>
        <v>9.9</v>
      </c>
      <c r="AP7" s="52">
        <f t="shared" si="12"/>
        <v>5.0999999999999996</v>
      </c>
      <c r="AQ7" s="52">
        <f t="shared" si="12"/>
        <v>5.6</v>
      </c>
      <c r="AR7" s="52">
        <f t="shared" si="12"/>
        <v>7.6</v>
      </c>
      <c r="AS7" s="52">
        <f t="shared" si="12"/>
        <v>6.5</v>
      </c>
      <c r="AT7" s="49"/>
      <c r="AU7" s="53">
        <f>AU8</f>
        <v>12</v>
      </c>
      <c r="AV7" s="53">
        <f t="shared" ref="AV7:BD7" si="13">AV8</f>
        <v>0</v>
      </c>
      <c r="AW7" s="53">
        <f t="shared" si="13"/>
        <v>0</v>
      </c>
      <c r="AX7" s="53">
        <f t="shared" si="13"/>
        <v>0</v>
      </c>
      <c r="AY7" s="53">
        <f t="shared" si="13"/>
        <v>3</v>
      </c>
      <c r="AZ7" s="53">
        <f t="shared" si="13"/>
        <v>260</v>
      </c>
      <c r="BA7" s="53">
        <f t="shared" si="13"/>
        <v>15564</v>
      </c>
      <c r="BB7" s="53">
        <f t="shared" si="13"/>
        <v>28</v>
      </c>
      <c r="BC7" s="53">
        <f t="shared" si="13"/>
        <v>23</v>
      </c>
      <c r="BD7" s="53">
        <f t="shared" si="13"/>
        <v>37</v>
      </c>
      <c r="BE7" s="51"/>
      <c r="BF7" s="52">
        <f>BF8</f>
        <v>38</v>
      </c>
      <c r="BG7" s="52">
        <f t="shared" ref="BG7:BO7" si="14">BG8</f>
        <v>37.799999999999997</v>
      </c>
      <c r="BH7" s="52">
        <f t="shared" si="14"/>
        <v>42.2</v>
      </c>
      <c r="BI7" s="52">
        <f t="shared" si="14"/>
        <v>44.5</v>
      </c>
      <c r="BJ7" s="52">
        <f t="shared" si="14"/>
        <v>49</v>
      </c>
      <c r="BK7" s="52">
        <f t="shared" si="14"/>
        <v>-15.8</v>
      </c>
      <c r="BL7" s="52">
        <f t="shared" si="14"/>
        <v>5</v>
      </c>
      <c r="BM7" s="52">
        <f t="shared" si="14"/>
        <v>18.399999999999999</v>
      </c>
      <c r="BN7" s="52">
        <f t="shared" si="14"/>
        <v>6.9</v>
      </c>
      <c r="BO7" s="52">
        <f t="shared" si="14"/>
        <v>12.2</v>
      </c>
      <c r="BP7" s="49"/>
      <c r="BQ7" s="53">
        <f>BQ8</f>
        <v>6703</v>
      </c>
      <c r="BR7" s="53">
        <f t="shared" ref="BR7:BZ7" si="15">BR8</f>
        <v>8537</v>
      </c>
      <c r="BS7" s="53">
        <f t="shared" si="15"/>
        <v>11755</v>
      </c>
      <c r="BT7" s="53">
        <f t="shared" si="15"/>
        <v>-16294</v>
      </c>
      <c r="BU7" s="53">
        <f t="shared" si="15"/>
        <v>12917</v>
      </c>
      <c r="BV7" s="53">
        <f t="shared" si="15"/>
        <v>13494</v>
      </c>
      <c r="BW7" s="53">
        <f t="shared" si="15"/>
        <v>17746</v>
      </c>
      <c r="BX7" s="53">
        <f t="shared" si="15"/>
        <v>17293</v>
      </c>
      <c r="BY7" s="53">
        <f t="shared" si="15"/>
        <v>18662</v>
      </c>
      <c r="BZ7" s="53">
        <f t="shared" si="15"/>
        <v>18024</v>
      </c>
      <c r="CA7" s="51"/>
      <c r="CB7" s="52" t="s">
        <v>106</v>
      </c>
      <c r="CC7" s="52" t="s">
        <v>106</v>
      </c>
      <c r="CD7" s="52" t="s">
        <v>106</v>
      </c>
      <c r="CE7" s="52" t="s">
        <v>106</v>
      </c>
      <c r="CF7" s="52" t="s">
        <v>106</v>
      </c>
      <c r="CG7" s="52" t="s">
        <v>106</v>
      </c>
      <c r="CH7" s="52" t="s">
        <v>106</v>
      </c>
      <c r="CI7" s="52" t="s">
        <v>106</v>
      </c>
      <c r="CJ7" s="52" t="s">
        <v>106</v>
      </c>
      <c r="CK7" s="52" t="s">
        <v>104</v>
      </c>
      <c r="CL7" s="49"/>
      <c r="CM7" s="51">
        <f>CM8</f>
        <v>0</v>
      </c>
      <c r="CN7" s="51">
        <f>CN8</f>
        <v>0</v>
      </c>
      <c r="CO7" s="52" t="s">
        <v>106</v>
      </c>
      <c r="CP7" s="52" t="s">
        <v>106</v>
      </c>
      <c r="CQ7" s="52" t="s">
        <v>106</v>
      </c>
      <c r="CR7" s="52" t="s">
        <v>106</v>
      </c>
      <c r="CS7" s="52" t="s">
        <v>106</v>
      </c>
      <c r="CT7" s="52" t="s">
        <v>106</v>
      </c>
      <c r="CU7" s="52" t="s">
        <v>106</v>
      </c>
      <c r="CV7" s="52" t="s">
        <v>106</v>
      </c>
      <c r="CW7" s="52" t="s">
        <v>106</v>
      </c>
      <c r="CX7" s="52" t="s">
        <v>104</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38.5</v>
      </c>
      <c r="DL7" s="52">
        <f t="shared" ref="DL7:DT7" si="17">DL8</f>
        <v>49.6</v>
      </c>
      <c r="DM7" s="52">
        <f t="shared" si="17"/>
        <v>59.2</v>
      </c>
      <c r="DN7" s="52">
        <f t="shared" si="17"/>
        <v>64.599999999999994</v>
      </c>
      <c r="DO7" s="52">
        <f t="shared" si="17"/>
        <v>64.599999999999994</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2">
      <c r="A8" s="37"/>
      <c r="B8" s="55">
        <v>2024</v>
      </c>
      <c r="C8" s="55">
        <v>121002</v>
      </c>
      <c r="D8" s="55">
        <v>47</v>
      </c>
      <c r="E8" s="55">
        <v>14</v>
      </c>
      <c r="F8" s="55">
        <v>0</v>
      </c>
      <c r="G8" s="55">
        <v>2</v>
      </c>
      <c r="H8" s="55" t="s">
        <v>107</v>
      </c>
      <c r="I8" s="55" t="s">
        <v>108</v>
      </c>
      <c r="J8" s="55" t="s">
        <v>109</v>
      </c>
      <c r="K8" s="55" t="s">
        <v>110</v>
      </c>
      <c r="L8" s="55" t="s">
        <v>111</v>
      </c>
      <c r="M8" s="55" t="s">
        <v>112</v>
      </c>
      <c r="N8" s="55" t="s">
        <v>113</v>
      </c>
      <c r="O8" s="56" t="s">
        <v>114</v>
      </c>
      <c r="P8" s="57" t="s">
        <v>115</v>
      </c>
      <c r="Q8" s="57" t="s">
        <v>116</v>
      </c>
      <c r="R8" s="58">
        <v>42</v>
      </c>
      <c r="S8" s="57" t="s">
        <v>117</v>
      </c>
      <c r="T8" s="57" t="s">
        <v>118</v>
      </c>
      <c r="U8" s="58">
        <v>3610</v>
      </c>
      <c r="V8" s="58">
        <v>260</v>
      </c>
      <c r="W8" s="58">
        <v>300</v>
      </c>
      <c r="X8" s="57" t="s">
        <v>119</v>
      </c>
      <c r="Y8" s="59">
        <v>133.69999999999999</v>
      </c>
      <c r="Z8" s="59">
        <v>131.4</v>
      </c>
      <c r="AA8" s="59">
        <v>135.30000000000001</v>
      </c>
      <c r="AB8" s="59">
        <v>118.9</v>
      </c>
      <c r="AC8" s="59">
        <v>134.69999999999999</v>
      </c>
      <c r="AD8" s="59">
        <v>166.4</v>
      </c>
      <c r="AE8" s="59">
        <v>177.9</v>
      </c>
      <c r="AF8" s="59">
        <v>183.3</v>
      </c>
      <c r="AG8" s="59">
        <v>186.3</v>
      </c>
      <c r="AH8" s="59">
        <v>194.5</v>
      </c>
      <c r="AI8" s="56">
        <v>1604.7</v>
      </c>
      <c r="AJ8" s="59">
        <v>2.1</v>
      </c>
      <c r="AK8" s="59">
        <v>0</v>
      </c>
      <c r="AL8" s="59">
        <v>0</v>
      </c>
      <c r="AM8" s="59">
        <v>43.7</v>
      </c>
      <c r="AN8" s="59">
        <v>0.3</v>
      </c>
      <c r="AO8" s="59">
        <v>9.9</v>
      </c>
      <c r="AP8" s="59">
        <v>5.0999999999999996</v>
      </c>
      <c r="AQ8" s="59">
        <v>5.6</v>
      </c>
      <c r="AR8" s="59">
        <v>7.6</v>
      </c>
      <c r="AS8" s="59">
        <v>6.5</v>
      </c>
      <c r="AT8" s="56">
        <v>3.8</v>
      </c>
      <c r="AU8" s="60">
        <v>12</v>
      </c>
      <c r="AV8" s="60">
        <v>0</v>
      </c>
      <c r="AW8" s="60">
        <v>0</v>
      </c>
      <c r="AX8" s="60">
        <v>0</v>
      </c>
      <c r="AY8" s="60">
        <v>3</v>
      </c>
      <c r="AZ8" s="60">
        <v>260</v>
      </c>
      <c r="BA8" s="60">
        <v>15564</v>
      </c>
      <c r="BB8" s="60">
        <v>28</v>
      </c>
      <c r="BC8" s="60">
        <v>23</v>
      </c>
      <c r="BD8" s="60">
        <v>37</v>
      </c>
      <c r="BE8" s="60">
        <v>39</v>
      </c>
      <c r="BF8" s="59">
        <v>38</v>
      </c>
      <c r="BG8" s="59">
        <v>37.799999999999997</v>
      </c>
      <c r="BH8" s="59">
        <v>42.2</v>
      </c>
      <c r="BI8" s="59">
        <v>44.5</v>
      </c>
      <c r="BJ8" s="59">
        <v>49</v>
      </c>
      <c r="BK8" s="59">
        <v>-15.8</v>
      </c>
      <c r="BL8" s="59">
        <v>5</v>
      </c>
      <c r="BM8" s="59">
        <v>18.399999999999999</v>
      </c>
      <c r="BN8" s="59">
        <v>6.9</v>
      </c>
      <c r="BO8" s="59">
        <v>12.2</v>
      </c>
      <c r="BP8" s="56">
        <v>2</v>
      </c>
      <c r="BQ8" s="60">
        <v>6703</v>
      </c>
      <c r="BR8" s="60">
        <v>8537</v>
      </c>
      <c r="BS8" s="60">
        <v>11755</v>
      </c>
      <c r="BT8" s="61">
        <v>-16294</v>
      </c>
      <c r="BU8" s="61">
        <v>12917</v>
      </c>
      <c r="BV8" s="60">
        <v>13494</v>
      </c>
      <c r="BW8" s="60">
        <v>17746</v>
      </c>
      <c r="BX8" s="60">
        <v>17293</v>
      </c>
      <c r="BY8" s="60">
        <v>18662</v>
      </c>
      <c r="BZ8" s="60">
        <v>18024</v>
      </c>
      <c r="CA8" s="58">
        <v>10905</v>
      </c>
      <c r="CB8" s="59" t="s">
        <v>111</v>
      </c>
      <c r="CC8" s="59" t="s">
        <v>111</v>
      </c>
      <c r="CD8" s="59" t="s">
        <v>111</v>
      </c>
      <c r="CE8" s="59" t="s">
        <v>111</v>
      </c>
      <c r="CF8" s="59" t="s">
        <v>111</v>
      </c>
      <c r="CG8" s="59" t="s">
        <v>111</v>
      </c>
      <c r="CH8" s="59" t="s">
        <v>111</v>
      </c>
      <c r="CI8" s="59" t="s">
        <v>111</v>
      </c>
      <c r="CJ8" s="59" t="s">
        <v>111</v>
      </c>
      <c r="CK8" s="59" t="s">
        <v>111</v>
      </c>
      <c r="CL8" s="56" t="s">
        <v>111</v>
      </c>
      <c r="CM8" s="58">
        <v>0</v>
      </c>
      <c r="CN8" s="58">
        <v>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69.3</v>
      </c>
      <c r="DF8" s="59">
        <v>93</v>
      </c>
      <c r="DG8" s="59">
        <v>141.1</v>
      </c>
      <c r="DH8" s="59">
        <v>333.3</v>
      </c>
      <c r="DI8" s="59">
        <v>368.1</v>
      </c>
      <c r="DJ8" s="56">
        <v>73.400000000000006</v>
      </c>
      <c r="DK8" s="59">
        <v>38.5</v>
      </c>
      <c r="DL8" s="59">
        <v>49.6</v>
      </c>
      <c r="DM8" s="59">
        <v>59.2</v>
      </c>
      <c r="DN8" s="59">
        <v>64.599999999999994</v>
      </c>
      <c r="DO8" s="59">
        <v>64.599999999999994</v>
      </c>
      <c r="DP8" s="59">
        <v>140.30000000000001</v>
      </c>
      <c r="DQ8" s="59">
        <v>147.30000000000001</v>
      </c>
      <c r="DR8" s="59">
        <v>162.9</v>
      </c>
      <c r="DS8" s="59">
        <v>161.69999999999999</v>
      </c>
      <c r="DT8" s="59">
        <v>166.4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6F68EF5-9F25-411F-99A7-A3AFB28540BB}">
  <ds:schemaRefs>
    <ds:schemaRef ds:uri="http://schemas.microsoft.com/sharepoint/v3/contenttype/forms"/>
  </ds:schemaRefs>
</ds:datastoreItem>
</file>

<file path=customXml/itemProps2.xml><?xml version="1.0" encoding="utf-8"?>
<ds:datastoreItem xmlns:ds="http://schemas.openxmlformats.org/officeDocument/2006/customXml" ds:itemID="{9B67B09F-6F9B-43F5-8E1A-369F1EF3A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4625A8-9DBE-4B67-A0CF-A6AEB1B644D0}">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fd32c9f7-8932-4d07-b49b-91c8a1e26893"/>
    <ds:schemaRef ds:uri="96f7774a-1fa4-49d3-a956-75b9c85e9b4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2025-12-12T09:27:25Z</dcterms:created>
  <dcterms:modified xsi:type="dcterms:W3CDTF">2026-02-04T08:18:35Z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