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501\K000501B\○04照会\R7照会\01未処理\079山内【0203〆】経営比較分析表の分析等について\03各課回答\"/>
    </mc:Choice>
  </mc:AlternateContent>
  <workbookProtection workbookAlgorithmName="SHA-512" workbookHashValue="U7IVOFT2IRyThR+K/CAsPv/qD79UqHkhVxmhCNEfpGrLbZ7dzUMJaBntK5IcOcB1ixL/D6i+117qxIqGP2MlWw==" workbookSaltValue="7Tcmf+r7WNcTQaowtxveIA==" workbookSpinCount="100000" lockStructure="1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30" i="4" l="1"/>
  <c r="IT76" i="4"/>
  <c r="CS51" i="4"/>
  <c r="HJ30" i="4"/>
  <c r="CS30" i="4"/>
  <c r="BZ76" i="4"/>
  <c r="MA51" i="4"/>
  <c r="MI76" i="4"/>
  <c r="HJ51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JV30" i="4"/>
  <c r="HA76" i="4"/>
  <c r="AN51" i="4"/>
  <c r="FE30" i="4"/>
  <c r="FE51" i="4"/>
  <c r="KA76" i="4"/>
  <c r="EL51" i="4"/>
  <c r="GL76" i="4"/>
  <c r="U51" i="4"/>
  <c r="EL30" i="4"/>
  <c r="U30" i="4"/>
  <c r="R76" i="4"/>
  <c r="JC51" i="4"/>
  <c r="JC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<sst xmlns="http://schemas.openxmlformats.org/spreadsheetml/2006/main" count="278" uniqueCount="130">
  <si>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</si>
  <si>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</si>
  <si>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</si>
  <si>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</si>
  <si>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</si>
  <si>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</si>
  <si>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</si>
  <si>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</si>
  <si>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</si>
  <si>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</si>
  <si>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</si>
  <si>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</si>
  <si>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</si>
  <si>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</si>
  <si>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</si>
  <si>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</si>
  <si>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</si>
  <si>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</si>
  <si>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</si>
  <si>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</si>
  <si>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</si>
  <si>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</si>
  <si>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</si>
  <si>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</si>
  <si>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</si>
  <si>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</si>
  <si>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</si>
  <si>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</si>
  <si>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</si>
  <si>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</si>
  <si>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</si>
  <si>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</si>
  <si>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</si>
  <si>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</si>
  <si>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</si>
  <si>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</si>
  <si>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</si>
  <si>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</si>
  <si>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</si>
  <si>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</si>
  <si>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</si>
  <si>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</si>
  <si>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</si>
  <si>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</si>
  <si>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</si>
  <si>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</si>
  <si>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</si>
  <si>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</si>
  <si>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</si>
  <si>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</si>
  <si>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</si>
  <si>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</si>
  <si>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</si>
  <si>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</si>
  <si>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</si>
  <si>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</si>
  <si>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</si>
  <si>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</si>
  <si>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</si>
  <si>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</si>
  <si>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</si>
  <si>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</si>
  <si>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</si>
  <si>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</si>
  <si>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</si>
  <si>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</si>
  <si>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</si>
  <si>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</si>
  <si>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</si>
  <si>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</si>
  <si>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</si>
  <si>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</si>
  <si>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</si>
  <si>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</si>
  <si>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</si>
  <si>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</si>
  <si>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</si>
  <si>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</si>
  <si>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</si>
  <si>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</si>
  <si>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</si>
  <si>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</si>
  <si>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</si>
  <si>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</si>
  <si>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</si>
  <si>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</si>
  <si>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</si>
  <si>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</si>
  <si>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</si>
  <si>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</si>
  <si>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</si>
  <si>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</si>
  <si>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</si>
  <si>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</si>
  <si>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</si>
  <si>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</si>
  <si>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</si>
  <si>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</si>
  <si>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</si>
  <si>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</si>
  <si>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</si>
  <si>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</si>
  <si>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</si>
  <si>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</si>
  <si>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</si>
  <si>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</si>
  <si>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</si>
  <si>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</si>
  <si>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</si>
  <si>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</si>
  <si>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</si>
  <si>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</si>
  <si>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</si>
  <si>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</si>
  <si>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</si>
  <si>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</si>
  <si>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</si>
  <si>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</si>
  <si>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</si>
  <si>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</si>
  <si>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</si>
  <si>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</si>
  <si>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</si>
  <si>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</si>
  <si>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</si>
  <si>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</si>
  <si>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本駐車場は、河川上の平面駐車場であるため、⑦敷地の地価はない。また、⑩企業債もない。</t>
    <phoneticPr fontId="5"/>
  </si>
  <si>
    <t>　無人の平面駐車場であり、多額の管理費用を要しないため経営上は良好な状況であり、公の駐車場として引き続き運営を継続していく。</t>
    <phoneticPr fontId="5"/>
  </si>
  <si>
    <t xml:space="preserve"> 本駐車場は収容台数40台の小規模な無人の平面駐車場であるため、事業規模が小さく、小額の修繕工事であっても経営指標への影響が大きい。年度間で指標にばらつきが生じているものの、一貫して他会計補助金を要しておらず独立採算制を保っており、概ね順調に運営されているものと考える。</t>
    <rPh sb="62" eb="63">
      <t>オオ</t>
    </rPh>
    <phoneticPr fontId="5"/>
  </si>
  <si>
    <t>　本駐車場の周辺にはコインパーキングが複数あり、利用状況は周辺の開発工事の状況により変動する。
　令和６年度は、前年度と同程度に推移している。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</si>
</sst>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177.5</c:v>
                </c:pt>
                <c:pt idx="1">
                  <c:v>250.4</c:v>
                </c:pt>
                <c:pt idx="2">
                  <c:v>275.2</c:v>
                </c:pt>
                <c:pt idx="3">
                  <c:v>78.099999999999994</c:v>
                </c:pt>
                <c:pt idx="4">
                  <c:v>372.6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1-43DD-9BB9-015CF268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3DD-9BB9-015CF268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1-4CB8-A8A7-C4DD5F4B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1-4CB8-A8A7-C4DD5F4B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737-4134-BA15-D57F3C81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134-BA15-D57F3C81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DF9-4D10-9F55-4D0E6968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9-4D10-9F55-4D0E6968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0-41C5-9748-5AC6FE42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0-41C5-9748-5AC6FE42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6-4C37-B65D-CF0042EB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C37-B65D-CF0042EB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180</c:v>
                </c:pt>
                <c:pt idx="1">
                  <c:v>210</c:v>
                </c:pt>
                <c:pt idx="2">
                  <c:v>235</c:v>
                </c:pt>
                <c:pt idx="3">
                  <c:v>257.5</c:v>
                </c:pt>
                <c:pt idx="4">
                  <c:v>252.5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1-4003-91AE-CDA11678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003-91AE-CDA116788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77.5</c:v>
                </c:pt>
                <c:pt idx="1">
                  <c:v>150.4</c:v>
                </c:pt>
                <c:pt idx="2">
                  <c:v>175.2</c:v>
                </c:pt>
                <c:pt idx="3">
                  <c:v>-21.9</c:v>
                </c:pt>
                <c:pt idx="4">
                  <c:v>272.60000000000002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4-4E89-930B-1871E2AC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4-4E89-930B-1871E2AC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5017</c:v>
                </c:pt>
                <c:pt idx="1">
                  <c:v>6918</c:v>
                </c:pt>
                <c:pt idx="2">
                  <c:v>8315</c:v>
                </c:pt>
                <c:pt idx="3">
                  <c:v>-4591</c:v>
                </c:pt>
                <c:pt idx="4">
                  <c:v>12532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2-4E09-B439-DAE2A7B9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2-4E09-B439-DAE2A7B9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静岡県浜松市　新川北駐車場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1385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60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177.5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250.4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275.2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78.099999999999994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372.6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180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210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235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257.5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252.5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17" t="s">
        <v>129</v>
      </c>
      <c r="NE49" s="118"/>
      <c r="NF49" s="118"/>
      <c r="NG49" s="118"/>
      <c r="NH49" s="118"/>
      <c r="NI49" s="118"/>
      <c r="NJ49" s="118"/>
      <c r="NK49" s="118"/>
      <c r="NL49" s="118"/>
      <c r="NM49" s="118"/>
      <c r="NN49" s="118"/>
      <c r="NO49" s="118"/>
      <c r="NP49" s="118"/>
      <c r="NQ49" s="118"/>
      <c r="NR49" s="119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17"/>
      <c r="NE50" s="118"/>
      <c r="NF50" s="118"/>
      <c r="NG50" s="118"/>
      <c r="NH50" s="118"/>
      <c r="NI50" s="118"/>
      <c r="NJ50" s="118"/>
      <c r="NK50" s="118"/>
      <c r="NL50" s="118"/>
      <c r="NM50" s="118"/>
      <c r="NN50" s="118"/>
      <c r="NO50" s="118"/>
      <c r="NP50" s="118"/>
      <c r="NQ50" s="118"/>
      <c r="NR50" s="119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17"/>
      <c r="NE51" s="118"/>
      <c r="NF51" s="118"/>
      <c r="NG51" s="118"/>
      <c r="NH51" s="118"/>
      <c r="NI51" s="118"/>
      <c r="NJ51" s="118"/>
      <c r="NK51" s="118"/>
      <c r="NL51" s="118"/>
      <c r="NM51" s="118"/>
      <c r="NN51" s="118"/>
      <c r="NO51" s="118"/>
      <c r="NP51" s="118"/>
      <c r="NQ51" s="118"/>
      <c r="NR51" s="119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77.5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150.4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175.2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-21.9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272.60000000000002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3">
        <f>データ!BQ7</f>
        <v>5017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6918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8315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-4591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12532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17"/>
      <c r="NE52" s="118"/>
      <c r="NF52" s="118"/>
      <c r="NG52" s="118"/>
      <c r="NH52" s="118"/>
      <c r="NI52" s="118"/>
      <c r="NJ52" s="118"/>
      <c r="NK52" s="118"/>
      <c r="NL52" s="118"/>
      <c r="NM52" s="118"/>
      <c r="NN52" s="118"/>
      <c r="NO52" s="118"/>
      <c r="NP52" s="118"/>
      <c r="NQ52" s="118"/>
      <c r="NR52" s="119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3">
        <f>データ!AZ7</f>
        <v>98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13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2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4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3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3">
        <f>データ!BV7</f>
        <v>1059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2866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4637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4223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4987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17"/>
      <c r="NE53" s="118"/>
      <c r="NF53" s="118"/>
      <c r="NG53" s="118"/>
      <c r="NH53" s="118"/>
      <c r="NI53" s="118"/>
      <c r="NJ53" s="118"/>
      <c r="NK53" s="118"/>
      <c r="NL53" s="118"/>
      <c r="NM53" s="118"/>
      <c r="NN53" s="118"/>
      <c r="NO53" s="118"/>
      <c r="NP53" s="118"/>
      <c r="NQ53" s="118"/>
      <c r="NR53" s="119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17"/>
      <c r="NE54" s="118"/>
      <c r="NF54" s="118"/>
      <c r="NG54" s="118"/>
      <c r="NH54" s="118"/>
      <c r="NI54" s="118"/>
      <c r="NJ54" s="118"/>
      <c r="NK54" s="118"/>
      <c r="NL54" s="118"/>
      <c r="NM54" s="118"/>
      <c r="NN54" s="118"/>
      <c r="NO54" s="118"/>
      <c r="NP54" s="118"/>
      <c r="NQ54" s="118"/>
      <c r="NR54" s="119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17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9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17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9"/>
    </row>
    <row r="57" spans="1:382" ht="13.5" customHeight="1" x14ac:dyDescent="0.2">
      <c r="A57" s="2"/>
      <c r="B57" s="25"/>
      <c r="NB57" s="26"/>
      <c r="NC57" s="2"/>
      <c r="ND57" s="117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9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17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9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7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9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17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9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17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9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17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9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17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9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17000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02MZhGIi3lp+JzR5Fviu3BM+8no5Q+fcLyNwstEbZ2aLwQJrg4Vb1eHBidUxd5hyrSRwhU4fF2W+JiO5Shheg==" saltValue="qxSTx5qA3vgmJDAO2nXNC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68</v>
      </c>
      <c r="CN4" s="150" t="s">
        <v>69</v>
      </c>
      <c r="CO4" s="141" t="s">
        <v>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99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100</v>
      </c>
      <c r="AV5" s="47" t="s">
        <v>89</v>
      </c>
      <c r="AW5" s="47" t="s">
        <v>101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100</v>
      </c>
      <c r="BR5" s="47" t="s">
        <v>89</v>
      </c>
      <c r="BS5" s="47" t="s">
        <v>90</v>
      </c>
      <c r="BT5" s="47" t="s">
        <v>91</v>
      </c>
      <c r="BU5" s="47" t="s">
        <v>102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101</v>
      </c>
      <c r="CE5" s="47" t="s">
        <v>99</v>
      </c>
      <c r="CF5" s="47" t="s">
        <v>102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51"/>
      <c r="CN5" s="151"/>
      <c r="CO5" s="47" t="s">
        <v>88</v>
      </c>
      <c r="CP5" s="47" t="s">
        <v>103</v>
      </c>
      <c r="CQ5" s="47" t="s">
        <v>90</v>
      </c>
      <c r="CR5" s="47" t="s">
        <v>91</v>
      </c>
      <c r="CS5" s="47" t="s">
        <v>102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103</v>
      </c>
      <c r="DB5" s="47" t="s">
        <v>90</v>
      </c>
      <c r="DC5" s="47" t="s">
        <v>91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100</v>
      </c>
      <c r="DL5" s="47" t="s">
        <v>103</v>
      </c>
      <c r="DM5" s="47" t="s">
        <v>101</v>
      </c>
      <c r="DN5" s="47" t="s">
        <v>99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104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静岡県浜松市</v>
      </c>
      <c r="I6" s="48" t="str">
        <f t="shared" si="1"/>
        <v>新川北駐車場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60</v>
      </c>
      <c r="S6" s="50" t="str">
        <f t="shared" si="1"/>
        <v>公共施設</v>
      </c>
      <c r="T6" s="50" t="str">
        <f t="shared" si="1"/>
        <v>有</v>
      </c>
      <c r="U6" s="51">
        <f t="shared" si="1"/>
        <v>1385</v>
      </c>
      <c r="V6" s="51">
        <f t="shared" si="1"/>
        <v>40</v>
      </c>
      <c r="W6" s="51">
        <f t="shared" si="1"/>
        <v>200</v>
      </c>
      <c r="X6" s="50" t="str">
        <f t="shared" si="1"/>
        <v>利用料金制</v>
      </c>
      <c r="Y6" s="52">
        <f>IF(Y8="-",NA(),Y8)</f>
        <v>177.5</v>
      </c>
      <c r="Z6" s="52">
        <f t="shared" ref="Z6:AH6" si="2">IF(Z8="-",NA(),Z8)</f>
        <v>250.4</v>
      </c>
      <c r="AA6" s="52">
        <f t="shared" si="2"/>
        <v>275.2</v>
      </c>
      <c r="AB6" s="52">
        <f t="shared" si="2"/>
        <v>78.099999999999994</v>
      </c>
      <c r="AC6" s="52">
        <f t="shared" si="2"/>
        <v>372.6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77.5</v>
      </c>
      <c r="BG6" s="52">
        <f t="shared" ref="BG6:BO6" si="5">IF(BG8="-",NA(),BG8)</f>
        <v>150.4</v>
      </c>
      <c r="BH6" s="52">
        <f t="shared" si="5"/>
        <v>175.2</v>
      </c>
      <c r="BI6" s="52">
        <f t="shared" si="5"/>
        <v>-21.9</v>
      </c>
      <c r="BJ6" s="52">
        <f t="shared" si="5"/>
        <v>272.60000000000002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5017</v>
      </c>
      <c r="BR6" s="53">
        <f t="shared" ref="BR6:BZ6" si="6">IF(BR8="-",NA(),BR8)</f>
        <v>6918</v>
      </c>
      <c r="BS6" s="53">
        <f t="shared" si="6"/>
        <v>8315</v>
      </c>
      <c r="BT6" s="53">
        <f t="shared" si="6"/>
        <v>-4591</v>
      </c>
      <c r="BU6" s="53">
        <f t="shared" si="6"/>
        <v>12532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17000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180</v>
      </c>
      <c r="DL6" s="52">
        <f t="shared" ref="DL6:DT6" si="9">IF(DL8="-",NA(),DL8)</f>
        <v>210</v>
      </c>
      <c r="DM6" s="52">
        <f t="shared" si="9"/>
        <v>235</v>
      </c>
      <c r="DN6" s="52">
        <f t="shared" si="9"/>
        <v>257.5</v>
      </c>
      <c r="DO6" s="52">
        <f t="shared" si="9"/>
        <v>252.5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106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静岡県　浜松市</v>
      </c>
      <c r="I7" s="48" t="str">
        <f t="shared" si="10"/>
        <v>新川北駐車場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60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1385</v>
      </c>
      <c r="V7" s="51">
        <f t="shared" si="10"/>
        <v>40</v>
      </c>
      <c r="W7" s="51">
        <f t="shared" si="10"/>
        <v>200</v>
      </c>
      <c r="X7" s="50" t="str">
        <f t="shared" si="10"/>
        <v>利用料金制</v>
      </c>
      <c r="Y7" s="52">
        <f>Y8</f>
        <v>177.5</v>
      </c>
      <c r="Z7" s="52">
        <f t="shared" ref="Z7:AH7" si="11">Z8</f>
        <v>250.4</v>
      </c>
      <c r="AA7" s="52">
        <f t="shared" si="11"/>
        <v>275.2</v>
      </c>
      <c r="AB7" s="52">
        <f t="shared" si="11"/>
        <v>78.099999999999994</v>
      </c>
      <c r="AC7" s="52">
        <f t="shared" si="11"/>
        <v>372.6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77.5</v>
      </c>
      <c r="BG7" s="52">
        <f t="shared" ref="BG7:BO7" si="14">BG8</f>
        <v>150.4</v>
      </c>
      <c r="BH7" s="52">
        <f t="shared" si="14"/>
        <v>175.2</v>
      </c>
      <c r="BI7" s="52">
        <f t="shared" si="14"/>
        <v>-21.9</v>
      </c>
      <c r="BJ7" s="52">
        <f t="shared" si="14"/>
        <v>272.60000000000002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5017</v>
      </c>
      <c r="BR7" s="53">
        <f t="shared" ref="BR7:BZ7" si="15">BR8</f>
        <v>6918</v>
      </c>
      <c r="BS7" s="53">
        <f t="shared" si="15"/>
        <v>8315</v>
      </c>
      <c r="BT7" s="53">
        <f t="shared" si="15"/>
        <v>-4591</v>
      </c>
      <c r="BU7" s="53">
        <f t="shared" si="15"/>
        <v>12532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0</v>
      </c>
      <c r="CN7" s="51">
        <f>CN8</f>
        <v>17000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180</v>
      </c>
      <c r="DL7" s="52">
        <f t="shared" ref="DL7:DT7" si="17">DL8</f>
        <v>210</v>
      </c>
      <c r="DM7" s="52">
        <f t="shared" si="17"/>
        <v>235</v>
      </c>
      <c r="DN7" s="52">
        <f t="shared" si="17"/>
        <v>257.5</v>
      </c>
      <c r="DO7" s="52">
        <f t="shared" si="17"/>
        <v>252.5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1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60</v>
      </c>
      <c r="S8" s="57" t="s">
        <v>118</v>
      </c>
      <c r="T8" s="57" t="s">
        <v>119</v>
      </c>
      <c r="U8" s="58">
        <v>1385</v>
      </c>
      <c r="V8" s="58">
        <v>40</v>
      </c>
      <c r="W8" s="58">
        <v>200</v>
      </c>
      <c r="X8" s="57" t="s">
        <v>120</v>
      </c>
      <c r="Y8" s="59">
        <v>177.5</v>
      </c>
      <c r="Z8" s="59">
        <v>250.4</v>
      </c>
      <c r="AA8" s="59">
        <v>275.2</v>
      </c>
      <c r="AB8" s="59">
        <v>78.099999999999994</v>
      </c>
      <c r="AC8" s="59">
        <v>372.6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77.5</v>
      </c>
      <c r="BG8" s="59">
        <v>150.4</v>
      </c>
      <c r="BH8" s="59">
        <v>175.2</v>
      </c>
      <c r="BI8" s="59">
        <v>-21.9</v>
      </c>
      <c r="BJ8" s="59">
        <v>272.60000000000002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5017</v>
      </c>
      <c r="BR8" s="60">
        <v>6918</v>
      </c>
      <c r="BS8" s="60">
        <v>8315</v>
      </c>
      <c r="BT8" s="61">
        <v>-4591</v>
      </c>
      <c r="BU8" s="61">
        <v>12532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17000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180</v>
      </c>
      <c r="DL8" s="59">
        <v>210</v>
      </c>
      <c r="DM8" s="59">
        <v>235</v>
      </c>
      <c r="DN8" s="59">
        <v>257.5</v>
      </c>
      <c r="DO8" s="59">
        <v>252.5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DCFBF45-A906-424E-A241-3EA9521E3EA3}"/>
</file>

<file path=customXml/itemProps2.xml><?xml version="1.0" encoding="utf-8"?>
<ds:datastoreItem xmlns:ds="http://schemas.openxmlformats.org/officeDocument/2006/customXml" ds:itemID="{BF525C95-BE38-4E52-9EC3-B6B160EA68CF}"/>
</file>

<file path=customXml/itemProps3.xml><?xml version="1.0" encoding="utf-8"?>
<ds:datastoreItem xmlns:ds="http://schemas.openxmlformats.org/officeDocument/2006/customXml" ds:itemID="{48BA5656-2B9A-4722-8632-EDAAE6C3DFF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2026-02-02T09:17:58Z</cp:lastPrinted>
  <dcterms:created xsi:type="dcterms:W3CDTF">2025-12-12T09:29:33Z</dcterms:created>
  <dcterms:modified xsi:type="dcterms:W3CDTF">2026-02-02T09:18:00Z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