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C15D1C45-10B1-4807-AC24-710D1CD96D3A}" xr6:coauthVersionLast="47" xr6:coauthVersionMax="47" xr10:uidLastSave="{00000000-0000-0000-0000-000000000000}"/>
  <workbookProtection workbookAlgorithmName="SHA-512" workbookHashValue="OoIjgs3lPEIhtSalbGNbWOEk5j+cC5OH82SOgTifimkVTkbz63JqNsplUOMkod7BFULm60STqJnYnY438AMjNg==" workbookSaltValue="oR3LAnIgx09qRcx8Rjd2ew=="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l="1"/>
  <c r="BZ76" i="4"/>
  <c r="MA51" i="4"/>
  <c r="MI76" i="4"/>
  <c r="HJ51" i="4"/>
  <c r="CS51" i="4"/>
  <c r="HJ30" i="4"/>
  <c r="CS30" i="4"/>
  <c r="MA30" i="4"/>
  <c r="IT76" i="4"/>
  <c r="C11" i="5"/>
  <c r="D11" i="5"/>
  <c r="E11" i="5"/>
  <c r="B11" i="5"/>
  <c r="R76" i="4" l="1"/>
  <c r="JC51" i="4"/>
  <c r="GL76" i="4"/>
  <c r="U30" i="4"/>
  <c r="KA76" i="4"/>
  <c r="EL51" i="4"/>
  <c r="JC30" i="4"/>
  <c r="U51" i="4"/>
  <c r="EL30" i="4"/>
  <c r="BZ30" i="4"/>
  <c r="BK76" i="4"/>
  <c r="IE76" i="4"/>
  <c r="BZ51" i="4"/>
  <c r="GQ30" i="4"/>
  <c r="LH51" i="4"/>
  <c r="LT76" i="4"/>
  <c r="GQ51" i="4"/>
  <c r="LH30" i="4"/>
  <c r="KP76" i="4"/>
  <c r="FE51" i="4"/>
  <c r="JV30" i="4"/>
  <c r="HA76" i="4"/>
  <c r="AN51" i="4"/>
  <c r="FE30" i="4"/>
  <c r="AN30" i="4"/>
  <c r="AG76" i="4"/>
  <c r="JV51" i="4"/>
  <c r="HP76" i="4"/>
  <c r="BG51" i="4"/>
  <c r="FX30" i="4"/>
  <c r="KO51" i="4"/>
  <c r="LE76" i="4"/>
  <c r="FX51" i="4"/>
  <c r="KO30" i="4"/>
  <c r="BG30" i="4"/>
  <c r="AV76"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<sst xmlns="http://schemas.openxmlformats.org/spreadsheetml/2006/main" count="278" uniqueCount="127">
  <si>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</si>
  <si>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</si>
  <si>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</si>
  <si>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</si>
  <si>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</si>
  <si>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</si>
  <si>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</si>
  <si>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</si>
  <si>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</si>
  <si>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</si>
  <si>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</si>
  <si>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</si>
  <si>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</si>
  <si>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</si>
  <si>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</si>
  <si>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</si>
  <si>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</si>
  <si>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</si>
  <si>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</si>
  <si>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</si>
  <si>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</si>
  <si>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</si>
  <si>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</si>
  <si>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</si>
  <si>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</si>
  <si>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</si>
  <si>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</si>
  <si>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</si>
  <si>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</si>
  <si>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</si>
  <si>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</si>
  <si>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</si>
  <si>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</si>
  <si>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</si>
  <si>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</si>
  <si>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</si>
  <si>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</si>
  <si>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</si>
  <si>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</si>
  <si>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</si>
  <si>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</si>
  <si>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</si>
  <si>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</si>
  <si>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</si>
  <si>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</si>
  <si>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</si>
  <si>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</si>
  <si>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</si>
  <si>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</si>
  <si>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</si>
  <si>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</si>
  <si>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</si>
  <si>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</si>
  <si>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</si>
  <si>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</si>
  <si>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</si>
  <si>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</si>
  <si>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</si>
  <si>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</si>
  <si>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</si>
  <si>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</si>
  <si>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</si>
  <si>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</si>
  <si>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</si>
  <si>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</si>
  <si>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</si>
  <si>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</si>
  <si>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</si>
  <si>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</si>
  <si>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</si>
  <si>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</si>
  <si>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</si>
  <si>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</si>
  <si>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</si>
  <si>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</si>
  <si>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</si>
  <si>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</si>
  <si>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</si>
  <si>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</si>
  <si>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</si>
  <si>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</si>
  <si>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</si>
  <si>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</si>
  <si>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</si>
  <si>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</si>
  <si>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</si>
  <si>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</si>
  <si>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</si>
  <si>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</si>
  <si>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</si>
  <si>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</si>
  <si>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</si>
  <si>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</si>
  <si>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</si>
  <si>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</si>
  <si>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</si>
  <si>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</si>
  <si>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</si>
  <si>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</si>
  <si>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</si>
  <si>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</si>
  <si>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</si>
  <si>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</si>
  <si>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</si>
  <si>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</si>
  <si>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</si>
  <si>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法円坂駐車場</t>
  </si>
  <si>
    <t>法非適用</t>
  </si>
  <si>
    <t>駐車場整備事業</t>
  </si>
  <si>
    <t>-</t>
  </si>
  <si>
    <t>Ａ１Ｂ２</t>
  </si>
  <si>
    <t>非設置</t>
  </si>
  <si>
    <t>該当数値なし</t>
  </si>
  <si>
    <t>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</si>
  <si>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</si>
  <si>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</si>
  <si>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</si>
  <si>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</si>
  <si>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</si>
  <si>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</si>
  <si>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</si>
  <si>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</si>
  <si>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</si>
  <si>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・⑪法円坂駐車場は大阪市内のビジネス街及び繁華街に位置しておりますが、類似施設と比べて稼働率が低くなっております。</t>
    <rPh sb="2" eb="8">
      <t>ホウエンザカチュウシャジョウ</t>
    </rPh>
    <rPh sb="43" eb="46">
      <t>カドウリツ</t>
    </rPh>
    <phoneticPr fontId="5"/>
  </si>
  <si>
    <r>
      <t>・⑦法円坂駐車場の敷地は道路区域内にあり、当該駐車場は道路占用許可を受け運営を行っております。そのため、敷地の地価については、計上しておりません。
・⑧設備投資見込額は、今後10年間で見込む建設改良費・修繕費等の金額です。法円坂駐車場は地上</t>
    </r>
    <r>
      <rPr>
        <sz val="11"/>
        <rFont val="ＭＳ ゴシック"/>
        <family val="3"/>
        <charset val="128"/>
      </rPr>
      <t>立体</t>
    </r>
    <r>
      <rPr>
        <sz val="11"/>
        <color theme="1"/>
        <rFont val="ＭＳ ゴシック"/>
        <family val="3"/>
        <charset val="128"/>
      </rPr>
      <t>の駐車場であり、維持管理コストに大きな費用を要することはありません。
・⑩企業債残高はありません。</t>
    </r>
    <rPh sb="120" eb="122">
      <t>リッタイ</t>
    </rPh>
    <phoneticPr fontId="5"/>
  </si>
  <si>
    <t>・①収益的収支比率は、類似施設と比べて大幅に上回っており、継続して大きな黒字を維持しております。
・②③他会計補助金は発生しておりません。
・④⑤売上高GOP比率、EBITDAは、ともに類似施設と比べて非常に高い数値を維持しています。営業総利益・収益性も確保しております。</t>
    <rPh sb="29" eb="31">
      <t>ケイゾク</t>
    </rPh>
    <rPh sb="33" eb="34">
      <t>オオ</t>
    </rPh>
    <rPh sb="36" eb="38">
      <t>クロジ</t>
    </rPh>
    <rPh sb="39" eb="41">
      <t>イジ</t>
    </rPh>
    <phoneticPr fontId="5"/>
  </si>
  <si>
    <t>・法円坂駐車場は、稼働率は高くないものの、収益の高い駐車場です。また、大阪市駐車基本計画を基に市内の路上駐車違反防止のため本市が管理運営を行っており、今後も同目的達成のため、本市が管理を継続していく方針です。</t>
    <rPh sb="9" eb="12">
      <t>カドウリツ</t>
    </rPh>
    <rPh sb="13" eb="14">
      <t>タカ</t>
    </rPh>
    <rPh sb="21" eb="23">
      <t>シュウエキ</t>
    </rPh>
    <rPh sb="24" eb="25">
      <t>タカ</t>
    </rPh>
    <rPh sb="26" eb="29">
      <t>チュウシャジョウ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</si>
</sst>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324.8</c:v>
                </c:pt>
                <c:pt idx="1">
                  <c:v>388.4</c:v>
                </c:pt>
                <c:pt idx="2">
                  <c:v>145.9</c:v>
                </c:pt>
                <c:pt idx="3">
                  <c:v>209.5</c:v>
                </c:pt>
                <c:pt idx="4">
                  <c:v>284.60000000000002</c:v>
                </c:pt>
              </c:numCache>
            </c:numRef>
          </c:val>
          <c:extLst>
            <c:ext xmlns:c16="http://schemas.microsoft.com/office/drawing/2014/chart" uri="{C3380CC4-5D6E-409C-BE32-E72D297353CC}">
              <c16:uniqueId val="{00000000-1354-486D-856E-0A478BB40DE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1354-486D-856E-0A478BB40DE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4C-4BA7-A54B-48B85B2E073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654C-4BA7-A54B-48B85B2E073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F8B-4151-A021-206F575A3D8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F8B-4151-A021-206F575A3D8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26F-4B97-B75A-1A77714DB16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26F-4B97-B75A-1A77714DB16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0AA-423A-9A6F-808F2B1C47D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F0AA-423A-9A6F-808F2B1C47D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E75-4DA6-A1E6-D33CA087071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FE75-4DA6-A1E6-D33CA087071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88.9</c:v>
                </c:pt>
                <c:pt idx="1">
                  <c:v>93.9</c:v>
                </c:pt>
                <c:pt idx="2">
                  <c:v>73.5</c:v>
                </c:pt>
                <c:pt idx="3">
                  <c:v>56.2</c:v>
                </c:pt>
                <c:pt idx="4">
                  <c:v>83.9</c:v>
                </c:pt>
              </c:numCache>
            </c:numRef>
          </c:val>
          <c:extLst>
            <c:ext xmlns:c16="http://schemas.microsoft.com/office/drawing/2014/chart" uri="{C3380CC4-5D6E-409C-BE32-E72D297353CC}">
              <c16:uniqueId val="{00000000-3CD6-48D1-BACD-2F4E8A8ABF5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3CD6-48D1-BACD-2F4E8A8ABF5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69.2</c:v>
                </c:pt>
                <c:pt idx="1">
                  <c:v>74.3</c:v>
                </c:pt>
                <c:pt idx="2">
                  <c:v>31.5</c:v>
                </c:pt>
                <c:pt idx="3">
                  <c:v>52.3</c:v>
                </c:pt>
                <c:pt idx="4">
                  <c:v>64.900000000000006</c:v>
                </c:pt>
              </c:numCache>
            </c:numRef>
          </c:val>
          <c:extLst>
            <c:ext xmlns:c16="http://schemas.microsoft.com/office/drawing/2014/chart" uri="{C3380CC4-5D6E-409C-BE32-E72D297353CC}">
              <c16:uniqueId val="{00000000-3821-4C40-81C6-B733DACED1E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3821-4C40-81C6-B733DACED1E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141903</c:v>
                </c:pt>
                <c:pt idx="1">
                  <c:v>170343</c:v>
                </c:pt>
                <c:pt idx="2">
                  <c:v>64108</c:v>
                </c:pt>
                <c:pt idx="3">
                  <c:v>85654</c:v>
                </c:pt>
                <c:pt idx="4">
                  <c:v>150208</c:v>
                </c:pt>
              </c:numCache>
            </c:numRef>
          </c:val>
          <c:extLst>
            <c:ext xmlns:c16="http://schemas.microsoft.com/office/drawing/2014/chart" uri="{C3380CC4-5D6E-409C-BE32-E72D297353CC}">
              <c16:uniqueId val="{00000000-7548-4910-9C63-8FF47DCCC5D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7548-4910-9C63-8FF47DCCC5D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6"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大阪府大阪市　法円坂駐車場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15700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521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600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324.8</v>
      </c>
      <c r="V31" s="116"/>
      <c r="W31" s="116"/>
      <c r="X31" s="116"/>
      <c r="Y31" s="116"/>
      <c r="Z31" s="116"/>
      <c r="AA31" s="116"/>
      <c r="AB31" s="116"/>
      <c r="AC31" s="116"/>
      <c r="AD31" s="116"/>
      <c r="AE31" s="116"/>
      <c r="AF31" s="116"/>
      <c r="AG31" s="116"/>
      <c r="AH31" s="116"/>
      <c r="AI31" s="116"/>
      <c r="AJ31" s="116"/>
      <c r="AK31" s="116"/>
      <c r="AL31" s="116"/>
      <c r="AM31" s="116"/>
      <c r="AN31" s="116">
        <f>データ!Z7</f>
        <v>388.4</v>
      </c>
      <c r="AO31" s="116"/>
      <c r="AP31" s="116"/>
      <c r="AQ31" s="116"/>
      <c r="AR31" s="116"/>
      <c r="AS31" s="116"/>
      <c r="AT31" s="116"/>
      <c r="AU31" s="116"/>
      <c r="AV31" s="116"/>
      <c r="AW31" s="116"/>
      <c r="AX31" s="116"/>
      <c r="AY31" s="116"/>
      <c r="AZ31" s="116"/>
      <c r="BA31" s="116"/>
      <c r="BB31" s="116"/>
      <c r="BC31" s="116"/>
      <c r="BD31" s="116"/>
      <c r="BE31" s="116"/>
      <c r="BF31" s="116"/>
      <c r="BG31" s="116">
        <f>データ!AA7</f>
        <v>145.9</v>
      </c>
      <c r="BH31" s="116"/>
      <c r="BI31" s="116"/>
      <c r="BJ31" s="116"/>
      <c r="BK31" s="116"/>
      <c r="BL31" s="116"/>
      <c r="BM31" s="116"/>
      <c r="BN31" s="116"/>
      <c r="BO31" s="116"/>
      <c r="BP31" s="116"/>
      <c r="BQ31" s="116"/>
      <c r="BR31" s="116"/>
      <c r="BS31" s="116"/>
      <c r="BT31" s="116"/>
      <c r="BU31" s="116"/>
      <c r="BV31" s="116"/>
      <c r="BW31" s="116"/>
      <c r="BX31" s="116"/>
      <c r="BY31" s="116"/>
      <c r="BZ31" s="116">
        <f>データ!AB7</f>
        <v>209.5</v>
      </c>
      <c r="CA31" s="116"/>
      <c r="CB31" s="116"/>
      <c r="CC31" s="116"/>
      <c r="CD31" s="116"/>
      <c r="CE31" s="116"/>
      <c r="CF31" s="116"/>
      <c r="CG31" s="116"/>
      <c r="CH31" s="116"/>
      <c r="CI31" s="116"/>
      <c r="CJ31" s="116"/>
      <c r="CK31" s="116"/>
      <c r="CL31" s="116"/>
      <c r="CM31" s="116"/>
      <c r="CN31" s="116"/>
      <c r="CO31" s="116"/>
      <c r="CP31" s="116"/>
      <c r="CQ31" s="116"/>
      <c r="CR31" s="116"/>
      <c r="CS31" s="116">
        <f>データ!AC7</f>
        <v>284.60000000000002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88.9</v>
      </c>
      <c r="JD31" s="111"/>
      <c r="JE31" s="111"/>
      <c r="JF31" s="111"/>
      <c r="JG31" s="111"/>
      <c r="JH31" s="111"/>
      <c r="JI31" s="111"/>
      <c r="JJ31" s="111"/>
      <c r="JK31" s="111"/>
      <c r="JL31" s="111"/>
      <c r="JM31" s="111"/>
      <c r="JN31" s="111"/>
      <c r="JO31" s="111"/>
      <c r="JP31" s="111"/>
      <c r="JQ31" s="111"/>
      <c r="JR31" s="111"/>
      <c r="JS31" s="111"/>
      <c r="JT31" s="111"/>
      <c r="JU31" s="112"/>
      <c r="JV31" s="110">
        <f>データ!DL7</f>
        <v>93.9</v>
      </c>
      <c r="JW31" s="111"/>
      <c r="JX31" s="111"/>
      <c r="JY31" s="111"/>
      <c r="JZ31" s="111"/>
      <c r="KA31" s="111"/>
      <c r="KB31" s="111"/>
      <c r="KC31" s="111"/>
      <c r="KD31" s="111"/>
      <c r="KE31" s="111"/>
      <c r="KF31" s="111"/>
      <c r="KG31" s="111"/>
      <c r="KH31" s="111"/>
      <c r="KI31" s="111"/>
      <c r="KJ31" s="111"/>
      <c r="KK31" s="111"/>
      <c r="KL31" s="111"/>
      <c r="KM31" s="111"/>
      <c r="KN31" s="112"/>
      <c r="KO31" s="110">
        <f>データ!DM7</f>
        <v>73.5</v>
      </c>
      <c r="KP31" s="111"/>
      <c r="KQ31" s="111"/>
      <c r="KR31" s="111"/>
      <c r="KS31" s="111"/>
      <c r="KT31" s="111"/>
      <c r="KU31" s="111"/>
      <c r="KV31" s="111"/>
      <c r="KW31" s="111"/>
      <c r="KX31" s="111"/>
      <c r="KY31" s="111"/>
      <c r="KZ31" s="111"/>
      <c r="LA31" s="111"/>
      <c r="LB31" s="111"/>
      <c r="LC31" s="111"/>
      <c r="LD31" s="111"/>
      <c r="LE31" s="111"/>
      <c r="LF31" s="111"/>
      <c r="LG31" s="112"/>
      <c r="LH31" s="110">
        <f>データ!DN7</f>
        <v>56.2</v>
      </c>
      <c r="LI31" s="111"/>
      <c r="LJ31" s="111"/>
      <c r="LK31" s="111"/>
      <c r="LL31" s="111"/>
      <c r="LM31" s="111"/>
      <c r="LN31" s="111"/>
      <c r="LO31" s="111"/>
      <c r="LP31" s="111"/>
      <c r="LQ31" s="111"/>
      <c r="LR31" s="111"/>
      <c r="LS31" s="111"/>
      <c r="LT31" s="111"/>
      <c r="LU31" s="111"/>
      <c r="LV31" s="111"/>
      <c r="LW31" s="111"/>
      <c r="LX31" s="111"/>
      <c r="LY31" s="111"/>
      <c r="LZ31" s="112"/>
      <c r="MA31" s="110">
        <f>データ!DO7</f>
        <v>83.9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69.2</v>
      </c>
      <c r="EM52" s="116"/>
      <c r="EN52" s="116"/>
      <c r="EO52" s="116"/>
      <c r="EP52" s="116"/>
      <c r="EQ52" s="116"/>
      <c r="ER52" s="116"/>
      <c r="ES52" s="116"/>
      <c r="ET52" s="116"/>
      <c r="EU52" s="116"/>
      <c r="EV52" s="116"/>
      <c r="EW52" s="116"/>
      <c r="EX52" s="116"/>
      <c r="EY52" s="116"/>
      <c r="EZ52" s="116"/>
      <c r="FA52" s="116"/>
      <c r="FB52" s="116"/>
      <c r="FC52" s="116"/>
      <c r="FD52" s="116"/>
      <c r="FE52" s="116">
        <f>データ!BG7</f>
        <v>74.3</v>
      </c>
      <c r="FF52" s="116"/>
      <c r="FG52" s="116"/>
      <c r="FH52" s="116"/>
      <c r="FI52" s="116"/>
      <c r="FJ52" s="116"/>
      <c r="FK52" s="116"/>
      <c r="FL52" s="116"/>
      <c r="FM52" s="116"/>
      <c r="FN52" s="116"/>
      <c r="FO52" s="116"/>
      <c r="FP52" s="116"/>
      <c r="FQ52" s="116"/>
      <c r="FR52" s="116"/>
      <c r="FS52" s="116"/>
      <c r="FT52" s="116"/>
      <c r="FU52" s="116"/>
      <c r="FV52" s="116"/>
      <c r="FW52" s="116"/>
      <c r="FX52" s="116">
        <f>データ!BH7</f>
        <v>31.5</v>
      </c>
      <c r="FY52" s="116"/>
      <c r="FZ52" s="116"/>
      <c r="GA52" s="116"/>
      <c r="GB52" s="116"/>
      <c r="GC52" s="116"/>
      <c r="GD52" s="116"/>
      <c r="GE52" s="116"/>
      <c r="GF52" s="116"/>
      <c r="GG52" s="116"/>
      <c r="GH52" s="116"/>
      <c r="GI52" s="116"/>
      <c r="GJ52" s="116"/>
      <c r="GK52" s="116"/>
      <c r="GL52" s="116"/>
      <c r="GM52" s="116"/>
      <c r="GN52" s="116"/>
      <c r="GO52" s="116"/>
      <c r="GP52" s="116"/>
      <c r="GQ52" s="116">
        <f>データ!BI7</f>
        <v>52.3</v>
      </c>
      <c r="GR52" s="116"/>
      <c r="GS52" s="116"/>
      <c r="GT52" s="116"/>
      <c r="GU52" s="116"/>
      <c r="GV52" s="116"/>
      <c r="GW52" s="116"/>
      <c r="GX52" s="116"/>
      <c r="GY52" s="116"/>
      <c r="GZ52" s="116"/>
      <c r="HA52" s="116"/>
      <c r="HB52" s="116"/>
      <c r="HC52" s="116"/>
      <c r="HD52" s="116"/>
      <c r="HE52" s="116"/>
      <c r="HF52" s="116"/>
      <c r="HG52" s="116"/>
      <c r="HH52" s="116"/>
      <c r="HI52" s="116"/>
      <c r="HJ52" s="116">
        <f>データ!BJ7</f>
        <v>64.900000000000006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141903</v>
      </c>
      <c r="JD52" s="120"/>
      <c r="JE52" s="120"/>
      <c r="JF52" s="120"/>
      <c r="JG52" s="120"/>
      <c r="JH52" s="120"/>
      <c r="JI52" s="120"/>
      <c r="JJ52" s="120"/>
      <c r="JK52" s="120"/>
      <c r="JL52" s="120"/>
      <c r="JM52" s="120"/>
      <c r="JN52" s="120"/>
      <c r="JO52" s="120"/>
      <c r="JP52" s="120"/>
      <c r="JQ52" s="120"/>
      <c r="JR52" s="120"/>
      <c r="JS52" s="120"/>
      <c r="JT52" s="120"/>
      <c r="JU52" s="120"/>
      <c r="JV52" s="120">
        <f>データ!BR7</f>
        <v>170343</v>
      </c>
      <c r="JW52" s="120"/>
      <c r="JX52" s="120"/>
      <c r="JY52" s="120"/>
      <c r="JZ52" s="120"/>
      <c r="KA52" s="120"/>
      <c r="KB52" s="120"/>
      <c r="KC52" s="120"/>
      <c r="KD52" s="120"/>
      <c r="KE52" s="120"/>
      <c r="KF52" s="120"/>
      <c r="KG52" s="120"/>
      <c r="KH52" s="120"/>
      <c r="KI52" s="120"/>
      <c r="KJ52" s="120"/>
      <c r="KK52" s="120"/>
      <c r="KL52" s="120"/>
      <c r="KM52" s="120"/>
      <c r="KN52" s="120"/>
      <c r="KO52" s="120">
        <f>データ!BS7</f>
        <v>64108</v>
      </c>
      <c r="KP52" s="120"/>
      <c r="KQ52" s="120"/>
      <c r="KR52" s="120"/>
      <c r="KS52" s="120"/>
      <c r="KT52" s="120"/>
      <c r="KU52" s="120"/>
      <c r="KV52" s="120"/>
      <c r="KW52" s="120"/>
      <c r="KX52" s="120"/>
      <c r="KY52" s="120"/>
      <c r="KZ52" s="120"/>
      <c r="LA52" s="120"/>
      <c r="LB52" s="120"/>
      <c r="LC52" s="120"/>
      <c r="LD52" s="120"/>
      <c r="LE52" s="120"/>
      <c r="LF52" s="120"/>
      <c r="LG52" s="120"/>
      <c r="LH52" s="120">
        <f>データ!BT7</f>
        <v>85654</v>
      </c>
      <c r="LI52" s="120"/>
      <c r="LJ52" s="120"/>
      <c r="LK52" s="120"/>
      <c r="LL52" s="120"/>
      <c r="LM52" s="120"/>
      <c r="LN52" s="120"/>
      <c r="LO52" s="120"/>
      <c r="LP52" s="120"/>
      <c r="LQ52" s="120"/>
      <c r="LR52" s="120"/>
      <c r="LS52" s="120"/>
      <c r="LT52" s="120"/>
      <c r="LU52" s="120"/>
      <c r="LV52" s="120"/>
      <c r="LW52" s="120"/>
      <c r="LX52" s="120"/>
      <c r="LY52" s="120"/>
      <c r="LZ52" s="120"/>
      <c r="MA52" s="120">
        <f>データ!BU7</f>
        <v>150208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260</v>
      </c>
      <c r="V53" s="120"/>
      <c r="W53" s="120"/>
      <c r="X53" s="120"/>
      <c r="Y53" s="120"/>
      <c r="Z53" s="120"/>
      <c r="AA53" s="120"/>
      <c r="AB53" s="120"/>
      <c r="AC53" s="120"/>
      <c r="AD53" s="120"/>
      <c r="AE53" s="120"/>
      <c r="AF53" s="120"/>
      <c r="AG53" s="120"/>
      <c r="AH53" s="120"/>
      <c r="AI53" s="120"/>
      <c r="AJ53" s="120"/>
      <c r="AK53" s="120"/>
      <c r="AL53" s="120"/>
      <c r="AM53" s="120"/>
      <c r="AN53" s="120">
        <f>データ!BA7</f>
        <v>15564</v>
      </c>
      <c r="AO53" s="120"/>
      <c r="AP53" s="120"/>
      <c r="AQ53" s="120"/>
      <c r="AR53" s="120"/>
      <c r="AS53" s="120"/>
      <c r="AT53" s="120"/>
      <c r="AU53" s="120"/>
      <c r="AV53" s="120"/>
      <c r="AW53" s="120"/>
      <c r="AX53" s="120"/>
      <c r="AY53" s="120"/>
      <c r="AZ53" s="120"/>
      <c r="BA53" s="120"/>
      <c r="BB53" s="120"/>
      <c r="BC53" s="120"/>
      <c r="BD53" s="120"/>
      <c r="BE53" s="120"/>
      <c r="BF53" s="120"/>
      <c r="BG53" s="120">
        <f>データ!BB7</f>
        <v>28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13494</v>
      </c>
      <c r="JD53" s="120"/>
      <c r="JE53" s="120"/>
      <c r="JF53" s="120"/>
      <c r="JG53" s="120"/>
      <c r="JH53" s="120"/>
      <c r="JI53" s="120"/>
      <c r="JJ53" s="120"/>
      <c r="JK53" s="120"/>
      <c r="JL53" s="120"/>
      <c r="JM53" s="120"/>
      <c r="JN53" s="120"/>
      <c r="JO53" s="120"/>
      <c r="JP53" s="120"/>
      <c r="JQ53" s="120"/>
      <c r="JR53" s="120"/>
      <c r="JS53" s="120"/>
      <c r="JT53" s="120"/>
      <c r="JU53" s="120"/>
      <c r="JV53" s="120">
        <f>データ!BW7</f>
        <v>17746</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68047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Utdhs5jULpMII6E7ZJVVwdFWUpfUITA6AbVzy9OsoVOKNbcx7dNDvN93A+Lwm/prlYioLVsSUUm/mUddKZYHg==" saltValue="b6I4peevI7+zeBobwDOY4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101</v>
      </c>
      <c r="B6" s="48">
        <f>B8</f>
        <v>2024</v>
      </c>
      <c r="C6" s="48">
        <f t="shared" ref="C6:X6" si="1">C8</f>
        <v>271004</v>
      </c>
      <c r="D6" s="48">
        <f t="shared" si="1"/>
        <v>47</v>
      </c>
      <c r="E6" s="48">
        <f t="shared" si="1"/>
        <v>14</v>
      </c>
      <c r="F6" s="48">
        <f t="shared" si="1"/>
        <v>0</v>
      </c>
      <c r="G6" s="48">
        <f t="shared" si="1"/>
        <v>3</v>
      </c>
      <c r="H6" s="48" t="str">
        <f>SUBSTITUTE(H8,"　","")</f>
        <v>大阪府大阪市</v>
      </c>
      <c r="I6" s="48" t="str">
        <f t="shared" si="1"/>
        <v>法円坂駐車場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届出駐車場</v>
      </c>
      <c r="Q6" s="50" t="str">
        <f t="shared" si="1"/>
        <v>立体式</v>
      </c>
      <c r="R6" s="51">
        <f t="shared" si="1"/>
        <v>32</v>
      </c>
      <c r="S6" s="50" t="str">
        <f t="shared" si="1"/>
        <v>公共施設</v>
      </c>
      <c r="T6" s="50" t="str">
        <f t="shared" si="1"/>
        <v>有</v>
      </c>
      <c r="U6" s="51">
        <f t="shared" si="1"/>
        <v>15700</v>
      </c>
      <c r="V6" s="51">
        <f t="shared" si="1"/>
        <v>521</v>
      </c>
      <c r="W6" s="51">
        <f t="shared" si="1"/>
        <v>600</v>
      </c>
      <c r="X6" s="50" t="str">
        <f t="shared" si="1"/>
        <v>利用料金制</v>
      </c>
      <c r="Y6" s="52">
        <f>IF(Y8="-",NA(),Y8)</f>
        <v>324.8</v>
      </c>
      <c r="Z6" s="52">
        <f t="shared" ref="Z6:AH6" si="2">IF(Z8="-",NA(),Z8)</f>
        <v>388.4</v>
      </c>
      <c r="AA6" s="52">
        <f t="shared" si="2"/>
        <v>145.9</v>
      </c>
      <c r="AB6" s="52">
        <f t="shared" si="2"/>
        <v>209.5</v>
      </c>
      <c r="AC6" s="52">
        <f t="shared" si="2"/>
        <v>284.60000000000002</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69.2</v>
      </c>
      <c r="BG6" s="52">
        <f t="shared" ref="BG6:BO6" si="5">IF(BG8="-",NA(),BG8)</f>
        <v>74.3</v>
      </c>
      <c r="BH6" s="52">
        <f t="shared" si="5"/>
        <v>31.5</v>
      </c>
      <c r="BI6" s="52">
        <f t="shared" si="5"/>
        <v>52.3</v>
      </c>
      <c r="BJ6" s="52">
        <f t="shared" si="5"/>
        <v>64.900000000000006</v>
      </c>
      <c r="BK6" s="52">
        <f t="shared" si="5"/>
        <v>-15.8</v>
      </c>
      <c r="BL6" s="52">
        <f t="shared" si="5"/>
        <v>5</v>
      </c>
      <c r="BM6" s="52">
        <f t="shared" si="5"/>
        <v>18.399999999999999</v>
      </c>
      <c r="BN6" s="52">
        <f t="shared" si="5"/>
        <v>6.9</v>
      </c>
      <c r="BO6" s="52">
        <f t="shared" si="5"/>
        <v>12.2</v>
      </c>
      <c r="BP6" s="49" t="str">
        <f>IF(BP8="-","",IF(BP8="-","【-】","【"&amp;SUBSTITUTE(TEXT(BP8,"#,##0.0"),"-","△")&amp;"】"))</f>
        <v>【2.0】</v>
      </c>
      <c r="BQ6" s="53">
        <f>IF(BQ8="-",NA(),BQ8)</f>
        <v>141903</v>
      </c>
      <c r="BR6" s="53">
        <f t="shared" ref="BR6:BZ6" si="6">IF(BR8="-",NA(),BR8)</f>
        <v>170343</v>
      </c>
      <c r="BS6" s="53">
        <f t="shared" si="6"/>
        <v>64108</v>
      </c>
      <c r="BT6" s="53">
        <f t="shared" si="6"/>
        <v>85654</v>
      </c>
      <c r="BU6" s="53">
        <f t="shared" si="6"/>
        <v>150208</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102</v>
      </c>
      <c r="CM6" s="51">
        <f t="shared" ref="CM6:CN6" si="7">CM8</f>
        <v>0</v>
      </c>
      <c r="CN6" s="51">
        <f t="shared" si="7"/>
        <v>68047</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88.9</v>
      </c>
      <c r="DL6" s="52">
        <f t="shared" ref="DL6:DT6" si="9">IF(DL8="-",NA(),DL8)</f>
        <v>93.9</v>
      </c>
      <c r="DM6" s="52">
        <f t="shared" si="9"/>
        <v>73.5</v>
      </c>
      <c r="DN6" s="52">
        <f t="shared" si="9"/>
        <v>56.2</v>
      </c>
      <c r="DO6" s="52">
        <f t="shared" si="9"/>
        <v>83.9</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103</v>
      </c>
      <c r="B7" s="48">
        <f t="shared" ref="B7:X7" si="10">B8</f>
        <v>2024</v>
      </c>
      <c r="C7" s="48">
        <f t="shared" si="10"/>
        <v>271004</v>
      </c>
      <c r="D7" s="48">
        <f t="shared" si="10"/>
        <v>47</v>
      </c>
      <c r="E7" s="48">
        <f t="shared" si="10"/>
        <v>14</v>
      </c>
      <c r="F7" s="48">
        <f t="shared" si="10"/>
        <v>0</v>
      </c>
      <c r="G7" s="48">
        <f t="shared" si="10"/>
        <v>3</v>
      </c>
      <c r="H7" s="48" t="str">
        <f t="shared" si="10"/>
        <v>大阪府　大阪市</v>
      </c>
      <c r="I7" s="48" t="str">
        <f t="shared" si="10"/>
        <v>法円坂駐車場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届出駐車場</v>
      </c>
      <c r="Q7" s="50" t="str">
        <f t="shared" si="10"/>
        <v>立体式</v>
      </c>
      <c r="R7" s="51">
        <f t="shared" si="10"/>
        <v>32</v>
      </c>
      <c r="S7" s="50" t="str">
        <f t="shared" si="10"/>
        <v>公共施設</v>
      </c>
      <c r="T7" s="50" t="str">
        <f t="shared" si="10"/>
        <v>有</v>
      </c>
      <c r="U7" s="51">
        <f t="shared" si="10"/>
        <v>15700</v>
      </c>
      <c r="V7" s="51">
        <f t="shared" si="10"/>
        <v>521</v>
      </c>
      <c r="W7" s="51">
        <f t="shared" si="10"/>
        <v>600</v>
      </c>
      <c r="X7" s="50" t="str">
        <f t="shared" si="10"/>
        <v>利用料金制</v>
      </c>
      <c r="Y7" s="52">
        <f>Y8</f>
        <v>324.8</v>
      </c>
      <c r="Z7" s="52">
        <f t="shared" ref="Z7:AH7" si="11">Z8</f>
        <v>388.4</v>
      </c>
      <c r="AA7" s="52">
        <f t="shared" si="11"/>
        <v>145.9</v>
      </c>
      <c r="AB7" s="52">
        <f t="shared" si="11"/>
        <v>209.5</v>
      </c>
      <c r="AC7" s="52">
        <f t="shared" si="11"/>
        <v>284.60000000000002</v>
      </c>
      <c r="AD7" s="52">
        <f t="shared" si="11"/>
        <v>166.4</v>
      </c>
      <c r="AE7" s="52">
        <f t="shared" si="11"/>
        <v>177.9</v>
      </c>
      <c r="AF7" s="52">
        <f t="shared" si="11"/>
        <v>183.3</v>
      </c>
      <c r="AG7" s="52">
        <f t="shared" si="11"/>
        <v>186.3</v>
      </c>
      <c r="AH7" s="52">
        <f t="shared" si="11"/>
        <v>194.5</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0</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69.2</v>
      </c>
      <c r="BG7" s="52">
        <f t="shared" ref="BG7:BO7" si="14">BG8</f>
        <v>74.3</v>
      </c>
      <c r="BH7" s="52">
        <f t="shared" si="14"/>
        <v>31.5</v>
      </c>
      <c r="BI7" s="52">
        <f t="shared" si="14"/>
        <v>52.3</v>
      </c>
      <c r="BJ7" s="52">
        <f t="shared" si="14"/>
        <v>64.900000000000006</v>
      </c>
      <c r="BK7" s="52">
        <f t="shared" si="14"/>
        <v>-15.8</v>
      </c>
      <c r="BL7" s="52">
        <f t="shared" si="14"/>
        <v>5</v>
      </c>
      <c r="BM7" s="52">
        <f t="shared" si="14"/>
        <v>18.399999999999999</v>
      </c>
      <c r="BN7" s="52">
        <f t="shared" si="14"/>
        <v>6.9</v>
      </c>
      <c r="BO7" s="52">
        <f t="shared" si="14"/>
        <v>12.2</v>
      </c>
      <c r="BP7" s="49"/>
      <c r="BQ7" s="53">
        <f>BQ8</f>
        <v>141903</v>
      </c>
      <c r="BR7" s="53">
        <f t="shared" ref="BR7:BZ7" si="15">BR8</f>
        <v>170343</v>
      </c>
      <c r="BS7" s="53">
        <f t="shared" si="15"/>
        <v>64108</v>
      </c>
      <c r="BT7" s="53">
        <f t="shared" si="15"/>
        <v>85654</v>
      </c>
      <c r="BU7" s="53">
        <f t="shared" si="15"/>
        <v>150208</v>
      </c>
      <c r="BV7" s="53">
        <f t="shared" si="15"/>
        <v>13494</v>
      </c>
      <c r="BW7" s="53">
        <f t="shared" si="15"/>
        <v>17746</v>
      </c>
      <c r="BX7" s="53">
        <f t="shared" si="15"/>
        <v>17293</v>
      </c>
      <c r="BY7" s="53">
        <f t="shared" si="15"/>
        <v>18662</v>
      </c>
      <c r="BZ7" s="53">
        <f t="shared" si="15"/>
        <v>18024</v>
      </c>
      <c r="CA7" s="51"/>
      <c r="CB7" s="52" t="s">
        <v>104</v>
      </c>
      <c r="CC7" s="52" t="s">
        <v>104</v>
      </c>
      <c r="CD7" s="52" t="s">
        <v>104</v>
      </c>
      <c r="CE7" s="52" t="s">
        <v>104</v>
      </c>
      <c r="CF7" s="52" t="s">
        <v>104</v>
      </c>
      <c r="CG7" s="52" t="s">
        <v>104</v>
      </c>
      <c r="CH7" s="52" t="s">
        <v>104</v>
      </c>
      <c r="CI7" s="52" t="s">
        <v>104</v>
      </c>
      <c r="CJ7" s="52" t="s">
        <v>104</v>
      </c>
      <c r="CK7" s="52" t="s">
        <v>102</v>
      </c>
      <c r="CL7" s="49"/>
      <c r="CM7" s="51">
        <f>CM8</f>
        <v>0</v>
      </c>
      <c r="CN7" s="51">
        <f>CN8</f>
        <v>68047</v>
      </c>
      <c r="CO7" s="52" t="s">
        <v>104</v>
      </c>
      <c r="CP7" s="52" t="s">
        <v>104</v>
      </c>
      <c r="CQ7" s="52" t="s">
        <v>104</v>
      </c>
      <c r="CR7" s="52" t="s">
        <v>104</v>
      </c>
      <c r="CS7" s="52" t="s">
        <v>104</v>
      </c>
      <c r="CT7" s="52" t="s">
        <v>104</v>
      </c>
      <c r="CU7" s="52" t="s">
        <v>104</v>
      </c>
      <c r="CV7" s="52" t="s">
        <v>104</v>
      </c>
      <c r="CW7" s="52" t="s">
        <v>104</v>
      </c>
      <c r="CX7" s="52" t="s">
        <v>102</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88.9</v>
      </c>
      <c r="DL7" s="52">
        <f t="shared" ref="DL7:DT7" si="17">DL8</f>
        <v>93.9</v>
      </c>
      <c r="DM7" s="52">
        <f t="shared" si="17"/>
        <v>73.5</v>
      </c>
      <c r="DN7" s="52">
        <f t="shared" si="17"/>
        <v>56.2</v>
      </c>
      <c r="DO7" s="52">
        <f t="shared" si="17"/>
        <v>83.9</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271004</v>
      </c>
      <c r="D8" s="55">
        <v>47</v>
      </c>
      <c r="E8" s="55">
        <v>14</v>
      </c>
      <c r="F8" s="55">
        <v>0</v>
      </c>
      <c r="G8" s="55">
        <v>3</v>
      </c>
      <c r="H8" s="55" t="s">
        <v>105</v>
      </c>
      <c r="I8" s="55" t="s">
        <v>106</v>
      </c>
      <c r="J8" s="55" t="s">
        <v>107</v>
      </c>
      <c r="K8" s="55" t="s">
        <v>108</v>
      </c>
      <c r="L8" s="55" t="s">
        <v>109</v>
      </c>
      <c r="M8" s="55" t="s">
        <v>110</v>
      </c>
      <c r="N8" s="55" t="s">
        <v>111</v>
      </c>
      <c r="O8" s="56" t="s">
        <v>112</v>
      </c>
      <c r="P8" s="57" t="s">
        <v>113</v>
      </c>
      <c r="Q8" s="57" t="s">
        <v>114</v>
      </c>
      <c r="R8" s="58">
        <v>32</v>
      </c>
      <c r="S8" s="57" t="s">
        <v>115</v>
      </c>
      <c r="T8" s="57" t="s">
        <v>116</v>
      </c>
      <c r="U8" s="58">
        <v>15700</v>
      </c>
      <c r="V8" s="58">
        <v>521</v>
      </c>
      <c r="W8" s="58">
        <v>600</v>
      </c>
      <c r="X8" s="57" t="s">
        <v>117</v>
      </c>
      <c r="Y8" s="59">
        <v>324.8</v>
      </c>
      <c r="Z8" s="59">
        <v>388.4</v>
      </c>
      <c r="AA8" s="59">
        <v>145.9</v>
      </c>
      <c r="AB8" s="59">
        <v>209.5</v>
      </c>
      <c r="AC8" s="59">
        <v>284.60000000000002</v>
      </c>
      <c r="AD8" s="59">
        <v>166.4</v>
      </c>
      <c r="AE8" s="59">
        <v>177.9</v>
      </c>
      <c r="AF8" s="59">
        <v>183.3</v>
      </c>
      <c r="AG8" s="59">
        <v>186.3</v>
      </c>
      <c r="AH8" s="59">
        <v>194.5</v>
      </c>
      <c r="AI8" s="56">
        <v>1604.7</v>
      </c>
      <c r="AJ8" s="59">
        <v>0</v>
      </c>
      <c r="AK8" s="59">
        <v>0</v>
      </c>
      <c r="AL8" s="59">
        <v>0</v>
      </c>
      <c r="AM8" s="59">
        <v>0</v>
      </c>
      <c r="AN8" s="59">
        <v>0</v>
      </c>
      <c r="AO8" s="59">
        <v>9.9</v>
      </c>
      <c r="AP8" s="59">
        <v>5.0999999999999996</v>
      </c>
      <c r="AQ8" s="59">
        <v>5.6</v>
      </c>
      <c r="AR8" s="59">
        <v>7.6</v>
      </c>
      <c r="AS8" s="59">
        <v>6.5</v>
      </c>
      <c r="AT8" s="56">
        <v>3.8</v>
      </c>
      <c r="AU8" s="60">
        <v>0</v>
      </c>
      <c r="AV8" s="60">
        <v>0</v>
      </c>
      <c r="AW8" s="60">
        <v>0</v>
      </c>
      <c r="AX8" s="60">
        <v>0</v>
      </c>
      <c r="AY8" s="60">
        <v>0</v>
      </c>
      <c r="AZ8" s="60">
        <v>260</v>
      </c>
      <c r="BA8" s="60">
        <v>15564</v>
      </c>
      <c r="BB8" s="60">
        <v>28</v>
      </c>
      <c r="BC8" s="60">
        <v>23</v>
      </c>
      <c r="BD8" s="60">
        <v>37</v>
      </c>
      <c r="BE8" s="60">
        <v>39</v>
      </c>
      <c r="BF8" s="59">
        <v>69.2</v>
      </c>
      <c r="BG8" s="59">
        <v>74.3</v>
      </c>
      <c r="BH8" s="59">
        <v>31.5</v>
      </c>
      <c r="BI8" s="59">
        <v>52.3</v>
      </c>
      <c r="BJ8" s="59">
        <v>64.900000000000006</v>
      </c>
      <c r="BK8" s="59">
        <v>-15.8</v>
      </c>
      <c r="BL8" s="59">
        <v>5</v>
      </c>
      <c r="BM8" s="59">
        <v>18.399999999999999</v>
      </c>
      <c r="BN8" s="59">
        <v>6.9</v>
      </c>
      <c r="BO8" s="59">
        <v>12.2</v>
      </c>
      <c r="BP8" s="56">
        <v>2</v>
      </c>
      <c r="BQ8" s="60">
        <v>141903</v>
      </c>
      <c r="BR8" s="60">
        <v>170343</v>
      </c>
      <c r="BS8" s="60">
        <v>64108</v>
      </c>
      <c r="BT8" s="61">
        <v>85654</v>
      </c>
      <c r="BU8" s="61">
        <v>150208</v>
      </c>
      <c r="BV8" s="60">
        <v>13494</v>
      </c>
      <c r="BW8" s="60">
        <v>17746</v>
      </c>
      <c r="BX8" s="60">
        <v>17293</v>
      </c>
      <c r="BY8" s="60">
        <v>18662</v>
      </c>
      <c r="BZ8" s="60">
        <v>18024</v>
      </c>
      <c r="CA8" s="58">
        <v>10905</v>
      </c>
      <c r="CB8" s="59" t="s">
        <v>109</v>
      </c>
      <c r="CC8" s="59" t="s">
        <v>109</v>
      </c>
      <c r="CD8" s="59" t="s">
        <v>109</v>
      </c>
      <c r="CE8" s="59" t="s">
        <v>109</v>
      </c>
      <c r="CF8" s="59" t="s">
        <v>109</v>
      </c>
      <c r="CG8" s="59" t="s">
        <v>109</v>
      </c>
      <c r="CH8" s="59" t="s">
        <v>109</v>
      </c>
      <c r="CI8" s="59" t="s">
        <v>109</v>
      </c>
      <c r="CJ8" s="59" t="s">
        <v>109</v>
      </c>
      <c r="CK8" s="59" t="s">
        <v>109</v>
      </c>
      <c r="CL8" s="56" t="s">
        <v>109</v>
      </c>
      <c r="CM8" s="58">
        <v>0</v>
      </c>
      <c r="CN8" s="58">
        <v>68047</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69.3</v>
      </c>
      <c r="DF8" s="59">
        <v>93</v>
      </c>
      <c r="DG8" s="59">
        <v>141.1</v>
      </c>
      <c r="DH8" s="59">
        <v>333.3</v>
      </c>
      <c r="DI8" s="59">
        <v>368.1</v>
      </c>
      <c r="DJ8" s="56">
        <v>73.400000000000006</v>
      </c>
      <c r="DK8" s="59">
        <v>88.9</v>
      </c>
      <c r="DL8" s="59">
        <v>93.9</v>
      </c>
      <c r="DM8" s="59">
        <v>73.5</v>
      </c>
      <c r="DN8" s="59">
        <v>56.2</v>
      </c>
      <c r="DO8" s="59">
        <v>83.9</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DC4EA89-9C50-4EDF-9320-61F637922292}"/>
</file>

<file path=customXml/itemProps2.xml><?xml version="1.0" encoding="utf-8"?>
<ds:datastoreItem xmlns:ds="http://schemas.openxmlformats.org/officeDocument/2006/customXml" ds:itemID="{8F737B79-5716-4B41-BEC1-AF3346C16923}"/>
</file>

<file path=customXml/itemProps3.xml><?xml version="1.0" encoding="utf-8"?>
<ds:datastoreItem xmlns:ds="http://schemas.openxmlformats.org/officeDocument/2006/customXml" ds:itemID="{4386D43D-2697-456E-826C-B36C27A0F0A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2026-01-29T10:07:11Z</cp:lastPrinted>
  <dcterms:created xsi:type="dcterms:W3CDTF">2025-12-12T09:30:43Z</dcterms:created>
  <dcterms:modified xsi:type="dcterms:W3CDTF">2026-02-03T00:44:37Z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