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63C2539C-F9DE-4A1C-90A7-07CC7A770313}" xr6:coauthVersionLast="47" xr6:coauthVersionMax="47" xr10:uidLastSave="{00000000-0000-0000-0000-000000000000}"/>
  <workbookProtection workbookAlgorithmName="SHA-512" workbookHashValue="YvIseKREIg+96ejF7Enwaz98y9Ryp3fzgYFUKGT6+JjrHqD9/CWXhTlRUTXm5lt9/DbYmoABPSYs5VwhbV19zg==" workbookSaltValue="ezSRFqYwYIZtO2dfTHLjn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<sst xmlns="http://schemas.openxmlformats.org/spreadsheetml/2006/main" count="278" uniqueCount="136">
  <si>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</si>
  <si>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</si>
  <si>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</si>
  <si>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</si>
  <si>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</si>
  <si>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</si>
  <si>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</si>
  <si>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</si>
  <si>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</si>
  <si>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</si>
  <si>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</si>
  <si>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</si>
  <si>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</si>
  <si>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</si>
  <si>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</si>
  <si>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</si>
  <si>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</si>
  <si>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</si>
  <si>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</si>
  <si>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</si>
  <si>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</si>
  <si>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</si>
  <si>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</si>
  <si>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</si>
  <si>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</si>
  <si>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</si>
  <si>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</si>
  <si>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</si>
  <si>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</si>
  <si>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</si>
  <si>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</si>
  <si>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</si>
  <si>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</si>
  <si>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</si>
  <si>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</si>
  <si>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</si>
  <si>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</si>
  <si>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</si>
  <si>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</si>
  <si>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</si>
  <si>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</si>
  <si>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</si>
  <si>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</si>
  <si>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</si>
  <si>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</si>
  <si>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</si>
  <si>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</si>
  <si>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</si>
  <si>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</si>
  <si>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</si>
  <si>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</si>
  <si>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</si>
  <si>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</si>
  <si>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</si>
  <si>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</si>
  <si>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</si>
  <si>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</si>
  <si>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</si>
  <si>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</si>
  <si>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</si>
  <si>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</si>
  <si>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</si>
  <si>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</si>
  <si>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</si>
  <si>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</si>
  <si>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</si>
  <si>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</si>
  <si>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</si>
  <si>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</si>
  <si>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</si>
  <si>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</si>
  <si>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</si>
  <si>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</si>
  <si>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</si>
  <si>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</si>
  <si>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</si>
  <si>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</si>
  <si>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</si>
  <si>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</si>
  <si>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</si>
  <si>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</si>
  <si>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</si>
  <si>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</si>
  <si>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</si>
  <si>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</si>
  <si>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</si>
  <si>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</si>
  <si>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</si>
  <si>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</si>
  <si>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</si>
  <si>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</si>
  <si>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</si>
  <si>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</si>
  <si>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</si>
  <si>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</si>
  <si>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</si>
  <si>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</si>
  <si>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</si>
  <si>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</si>
  <si>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</si>
  <si>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</si>
  <si>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</si>
  <si>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</si>
  <si>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</si>
  <si>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t>
    <phoneticPr fontId="5"/>
  </si>
  <si>
    <t>当該値(N-1)</t>
    <phoneticPr fontId="5"/>
  </si>
  <si>
    <t>当該値(N-2)</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</si>
  <si>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</si>
  <si>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</si>
  <si>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</si>
  <si>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</si>
  <si>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</si>
  <si>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</si>
  <si>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</si>
  <si>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</si>
  <si>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新大阪駅南第2駐車場</t>
  </si>
  <si>
    <t>法非適用</t>
  </si>
  <si>
    <t>駐車場整備事業</t>
  </si>
  <si>
    <t>-</t>
  </si>
  <si>
    <t>Ａ３Ｂ１</t>
  </si>
  <si>
    <t>非設置</t>
  </si>
  <si>
    <t>該当数値なし</t>
  </si>
  <si>
    <t>届出駐車場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</si>
  <si>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</si>
  <si>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</si>
  <si>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</si>
  <si>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</si>
  <si>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</si>
  <si>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</si>
  <si>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</si>
  <si>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</si>
  <si>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</si>
  <si>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・⑦新大阪駅南第２駐車場の敷地は道路区域内にあり、当該駐車場は道路占用許可を受け運営を行っております。そのため、敷地の地価については、計上しておりません。
・⑧設備投資見込額は、今後10年間で見込む建設改良費・修繕費等の金額です。新大阪駅南第2駐車場は地上平面の駐車場であり、維持管理コストに大きな費用を要せず、収益が当該コストを上回っている状況です。
・⑩企業債残高はありません。</t>
    <phoneticPr fontId="5"/>
  </si>
  <si>
    <t>・⑪稼動率は、類似施設と比較し、低い水準となっておりますが、新大阪駅南第２駐車場の利用目的の大半が新幹線利用のため、長時間利用車両が多いことが要因です。</t>
    <phoneticPr fontId="5"/>
  </si>
  <si>
    <t>・①収益的収支比率は、類似施設との比較では、大幅に下回っておりますが、黒字は確保しております。
・②③他会計補助金は発生しておりません。
・④⑤ともに類似施設と比べて非常に高い数値を維持しており、営業総利益・収益性も確保しております。</t>
    <rPh sb="35" eb="37">
      <t>クロジ</t>
    </rPh>
    <phoneticPr fontId="5"/>
  </si>
  <si>
    <t>・収益状況については、R2はコロナ禍の影響により減少しておりましたが、R3以降は順調に回復しており台数規模に鑑みれば好調ですが、上記のとおり長時間利用車両が多いため、稼働率が類似施設と比較し、低い水準となっております。 
・新大阪駅南第２駐車場は、大阪市駐車基本計画を基に市内の路上駐車違反防止のため本市が管理運営を行っており、今後も同目的達成のため、本市が管理を継続していく方針です。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</si>
</sst>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121.3</c:v>
                </c:pt>
                <c:pt idx="1">
                  <c:v>178.5</c:v>
                </c:pt>
                <c:pt idx="2">
                  <c:v>219.5</c:v>
                </c:pt>
                <c:pt idx="3">
                  <c:v>259.10000000000002</c:v>
                </c:pt>
                <c:pt idx="4">
                  <c:v>221.5</c:v>
                </c:pt>
              </c:numCache>
            </c:numRef>
          </c:val>
          <c:extLst>
            <c:ext xmlns:c16="http://schemas.microsoft.com/office/drawing/2014/chart" uri="{C3380CC4-5D6E-409C-BE32-E72D297353CC}">
              <c16:uniqueId val="{00000000-0947-4763-95B2-9E43F617B3B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947-4763-95B2-9E43F617B3B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A7-4F21-8FE5-8707705F8FD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ABA7-4F21-8FE5-8707705F8FD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CF0-4ABE-B044-355D868E5A0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CF0-4ABE-B044-355D868E5A0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64F-4BCC-B573-F927419EBAA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64F-4BCC-B573-F927419EBAA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79-49F3-93FF-141F5D55DEA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8279-49F3-93FF-141F5D55DEA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8C4-49AC-98C7-0B5670706C0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08C4-49AC-98C7-0B5670706C0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77.5</c:v>
                </c:pt>
                <c:pt idx="1">
                  <c:v>110</c:v>
                </c:pt>
                <c:pt idx="2">
                  <c:v>142.5</c:v>
                </c:pt>
                <c:pt idx="3">
                  <c:v>155</c:v>
                </c:pt>
                <c:pt idx="4">
                  <c:v>175</c:v>
                </c:pt>
              </c:numCache>
            </c:numRef>
          </c:val>
          <c:extLst>
            <c:ext xmlns:c16="http://schemas.microsoft.com/office/drawing/2014/chart" uri="{C3380CC4-5D6E-409C-BE32-E72D297353CC}">
              <c16:uniqueId val="{00000000-7109-4ABB-8FD7-F244110DABE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109-4ABB-8FD7-F244110DABE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17.600000000000001</c:v>
                </c:pt>
                <c:pt idx="1">
                  <c:v>44</c:v>
                </c:pt>
                <c:pt idx="2">
                  <c:v>54.4</c:v>
                </c:pt>
                <c:pt idx="3">
                  <c:v>61.4</c:v>
                </c:pt>
                <c:pt idx="4">
                  <c:v>54.9</c:v>
                </c:pt>
              </c:numCache>
            </c:numRef>
          </c:val>
          <c:extLst>
            <c:ext xmlns:c16="http://schemas.microsoft.com/office/drawing/2014/chart" uri="{C3380CC4-5D6E-409C-BE32-E72D297353CC}">
              <c16:uniqueId val="{00000000-506D-4C3B-90B9-EAE7F21C3B9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506D-4C3B-90B9-EAE7F21C3B9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2662</c:v>
                </c:pt>
                <c:pt idx="1">
                  <c:v>11072</c:v>
                </c:pt>
                <c:pt idx="2">
                  <c:v>17161</c:v>
                </c:pt>
                <c:pt idx="3">
                  <c:v>21942</c:v>
                </c:pt>
                <c:pt idx="4">
                  <c:v>22331</c:v>
                </c:pt>
              </c:numCache>
            </c:numRef>
          </c:val>
          <c:extLst>
            <c:ext xmlns:c16="http://schemas.microsoft.com/office/drawing/2014/chart" uri="{C3380CC4-5D6E-409C-BE32-E72D297353CC}">
              <c16:uniqueId val="{00000000-70FB-409A-9286-F8800A18DCE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0FB-409A-9286-F8800A18DCE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42"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大阪府大阪市　新大阪駅南第2駐車場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7">
        <f>データ!U7</f>
        <v>1950</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122</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広場式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18</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40</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700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134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121.3</v>
      </c>
      <c r="V31" s="98"/>
      <c r="W31" s="98"/>
      <c r="X31" s="98"/>
      <c r="Y31" s="98"/>
      <c r="Z31" s="98"/>
      <c r="AA31" s="98"/>
      <c r="AB31" s="98"/>
      <c r="AC31" s="98"/>
      <c r="AD31" s="98"/>
      <c r="AE31" s="98"/>
      <c r="AF31" s="98"/>
      <c r="AG31" s="98"/>
      <c r="AH31" s="98"/>
      <c r="AI31" s="98"/>
      <c r="AJ31" s="98"/>
      <c r="AK31" s="98"/>
      <c r="AL31" s="98"/>
      <c r="AM31" s="98"/>
      <c r="AN31" s="98">
        <f>データ!Z7</f>
        <v>178.5</v>
      </c>
      <c r="AO31" s="98"/>
      <c r="AP31" s="98"/>
      <c r="AQ31" s="98"/>
      <c r="AR31" s="98"/>
      <c r="AS31" s="98"/>
      <c r="AT31" s="98"/>
      <c r="AU31" s="98"/>
      <c r="AV31" s="98"/>
      <c r="AW31" s="98"/>
      <c r="AX31" s="98"/>
      <c r="AY31" s="98"/>
      <c r="AZ31" s="98"/>
      <c r="BA31" s="98"/>
      <c r="BB31" s="98"/>
      <c r="BC31" s="98"/>
      <c r="BD31" s="98"/>
      <c r="BE31" s="98"/>
      <c r="BF31" s="98"/>
      <c r="BG31" s="98">
        <f>データ!AA7</f>
        <v>219.5</v>
      </c>
      <c r="BH31" s="98"/>
      <c r="BI31" s="98"/>
      <c r="BJ31" s="98"/>
      <c r="BK31" s="98"/>
      <c r="BL31" s="98"/>
      <c r="BM31" s="98"/>
      <c r="BN31" s="98"/>
      <c r="BO31" s="98"/>
      <c r="BP31" s="98"/>
      <c r="BQ31" s="98"/>
      <c r="BR31" s="98"/>
      <c r="BS31" s="98"/>
      <c r="BT31" s="98"/>
      <c r="BU31" s="98"/>
      <c r="BV31" s="98"/>
      <c r="BW31" s="98"/>
      <c r="BX31" s="98"/>
      <c r="BY31" s="98"/>
      <c r="BZ31" s="98">
        <f>データ!AB7</f>
        <v>259.10000000000002</v>
      </c>
      <c r="CA31" s="98"/>
      <c r="CB31" s="98"/>
      <c r="CC31" s="98"/>
      <c r="CD31" s="98"/>
      <c r="CE31" s="98"/>
      <c r="CF31" s="98"/>
      <c r="CG31" s="98"/>
      <c r="CH31" s="98"/>
      <c r="CI31" s="98"/>
      <c r="CJ31" s="98"/>
      <c r="CK31" s="98"/>
      <c r="CL31" s="98"/>
      <c r="CM31" s="98"/>
      <c r="CN31" s="98"/>
      <c r="CO31" s="98"/>
      <c r="CP31" s="98"/>
      <c r="CQ31" s="98"/>
      <c r="CR31" s="98"/>
      <c r="CS31" s="98">
        <f>データ!AC7</f>
        <v>221.5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77.5</v>
      </c>
      <c r="JD31" s="67"/>
      <c r="JE31" s="67"/>
      <c r="JF31" s="67"/>
      <c r="JG31" s="67"/>
      <c r="JH31" s="67"/>
      <c r="JI31" s="67"/>
      <c r="JJ31" s="67"/>
      <c r="JK31" s="67"/>
      <c r="JL31" s="67"/>
      <c r="JM31" s="67"/>
      <c r="JN31" s="67"/>
      <c r="JO31" s="67"/>
      <c r="JP31" s="67"/>
      <c r="JQ31" s="67"/>
      <c r="JR31" s="67"/>
      <c r="JS31" s="67"/>
      <c r="JT31" s="67"/>
      <c r="JU31" s="68"/>
      <c r="JV31" s="66">
        <f>データ!DL7</f>
        <v>110</v>
      </c>
      <c r="JW31" s="67"/>
      <c r="JX31" s="67"/>
      <c r="JY31" s="67"/>
      <c r="JZ31" s="67"/>
      <c r="KA31" s="67"/>
      <c r="KB31" s="67"/>
      <c r="KC31" s="67"/>
      <c r="KD31" s="67"/>
      <c r="KE31" s="67"/>
      <c r="KF31" s="67"/>
      <c r="KG31" s="67"/>
      <c r="KH31" s="67"/>
      <c r="KI31" s="67"/>
      <c r="KJ31" s="67"/>
      <c r="KK31" s="67"/>
      <c r="KL31" s="67"/>
      <c r="KM31" s="67"/>
      <c r="KN31" s="68"/>
      <c r="KO31" s="66">
        <f>データ!DM7</f>
        <v>142.5</v>
      </c>
      <c r="KP31" s="67"/>
      <c r="KQ31" s="67"/>
      <c r="KR31" s="67"/>
      <c r="KS31" s="67"/>
      <c r="KT31" s="67"/>
      <c r="KU31" s="67"/>
      <c r="KV31" s="67"/>
      <c r="KW31" s="67"/>
      <c r="KX31" s="67"/>
      <c r="KY31" s="67"/>
      <c r="KZ31" s="67"/>
      <c r="LA31" s="67"/>
      <c r="LB31" s="67"/>
      <c r="LC31" s="67"/>
      <c r="LD31" s="67"/>
      <c r="LE31" s="67"/>
      <c r="LF31" s="67"/>
      <c r="LG31" s="68"/>
      <c r="LH31" s="66">
        <f>データ!DN7</f>
        <v>155</v>
      </c>
      <c r="LI31" s="67"/>
      <c r="LJ31" s="67"/>
      <c r="LK31" s="67"/>
      <c r="LL31" s="67"/>
      <c r="LM31" s="67"/>
      <c r="LN31" s="67"/>
      <c r="LO31" s="67"/>
      <c r="LP31" s="67"/>
      <c r="LQ31" s="67"/>
      <c r="LR31" s="67"/>
      <c r="LS31" s="67"/>
      <c r="LT31" s="67"/>
      <c r="LU31" s="67"/>
      <c r="LV31" s="67"/>
      <c r="LW31" s="67"/>
      <c r="LX31" s="67"/>
      <c r="LY31" s="67"/>
      <c r="LZ31" s="68"/>
      <c r="MA31" s="66">
        <f>データ!DO7</f>
        <v>175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17.600000000000001</v>
      </c>
      <c r="EM52" s="98"/>
      <c r="EN52" s="98"/>
      <c r="EO52" s="98"/>
      <c r="EP52" s="98"/>
      <c r="EQ52" s="98"/>
      <c r="ER52" s="98"/>
      <c r="ES52" s="98"/>
      <c r="ET52" s="98"/>
      <c r="EU52" s="98"/>
      <c r="EV52" s="98"/>
      <c r="EW52" s="98"/>
      <c r="EX52" s="98"/>
      <c r="EY52" s="98"/>
      <c r="EZ52" s="98"/>
      <c r="FA52" s="98"/>
      <c r="FB52" s="98"/>
      <c r="FC52" s="98"/>
      <c r="FD52" s="98"/>
      <c r="FE52" s="98">
        <f>データ!BG7</f>
        <v>44</v>
      </c>
      <c r="FF52" s="98"/>
      <c r="FG52" s="98"/>
      <c r="FH52" s="98"/>
      <c r="FI52" s="98"/>
      <c r="FJ52" s="98"/>
      <c r="FK52" s="98"/>
      <c r="FL52" s="98"/>
      <c r="FM52" s="98"/>
      <c r="FN52" s="98"/>
      <c r="FO52" s="98"/>
      <c r="FP52" s="98"/>
      <c r="FQ52" s="98"/>
      <c r="FR52" s="98"/>
      <c r="FS52" s="98"/>
      <c r="FT52" s="98"/>
      <c r="FU52" s="98"/>
      <c r="FV52" s="98"/>
      <c r="FW52" s="98"/>
      <c r="FX52" s="98">
        <f>データ!BH7</f>
        <v>54.4</v>
      </c>
      <c r="FY52" s="98"/>
      <c r="FZ52" s="98"/>
      <c r="GA52" s="98"/>
      <c r="GB52" s="98"/>
      <c r="GC52" s="98"/>
      <c r="GD52" s="98"/>
      <c r="GE52" s="98"/>
      <c r="GF52" s="98"/>
      <c r="GG52" s="98"/>
      <c r="GH52" s="98"/>
      <c r="GI52" s="98"/>
      <c r="GJ52" s="98"/>
      <c r="GK52" s="98"/>
      <c r="GL52" s="98"/>
      <c r="GM52" s="98"/>
      <c r="GN52" s="98"/>
      <c r="GO52" s="98"/>
      <c r="GP52" s="98"/>
      <c r="GQ52" s="98">
        <f>データ!BI7</f>
        <v>61.4</v>
      </c>
      <c r="GR52" s="98"/>
      <c r="GS52" s="98"/>
      <c r="GT52" s="98"/>
      <c r="GU52" s="98"/>
      <c r="GV52" s="98"/>
      <c r="GW52" s="98"/>
      <c r="GX52" s="98"/>
      <c r="GY52" s="98"/>
      <c r="GZ52" s="98"/>
      <c r="HA52" s="98"/>
      <c r="HB52" s="98"/>
      <c r="HC52" s="98"/>
      <c r="HD52" s="98"/>
      <c r="HE52" s="98"/>
      <c r="HF52" s="98"/>
      <c r="HG52" s="98"/>
      <c r="HH52" s="98"/>
      <c r="HI52" s="98"/>
      <c r="HJ52" s="98">
        <f>データ!BJ7</f>
        <v>54.9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2662</v>
      </c>
      <c r="JD52" s="97"/>
      <c r="JE52" s="97"/>
      <c r="JF52" s="97"/>
      <c r="JG52" s="97"/>
      <c r="JH52" s="97"/>
      <c r="JI52" s="97"/>
      <c r="JJ52" s="97"/>
      <c r="JK52" s="97"/>
      <c r="JL52" s="97"/>
      <c r="JM52" s="97"/>
      <c r="JN52" s="97"/>
      <c r="JO52" s="97"/>
      <c r="JP52" s="97"/>
      <c r="JQ52" s="97"/>
      <c r="JR52" s="97"/>
      <c r="JS52" s="97"/>
      <c r="JT52" s="97"/>
      <c r="JU52" s="97"/>
      <c r="JV52" s="97">
        <f>データ!BR7</f>
        <v>11072</v>
      </c>
      <c r="JW52" s="97"/>
      <c r="JX52" s="97"/>
      <c r="JY52" s="97"/>
      <c r="JZ52" s="97"/>
      <c r="KA52" s="97"/>
      <c r="KB52" s="97"/>
      <c r="KC52" s="97"/>
      <c r="KD52" s="97"/>
      <c r="KE52" s="97"/>
      <c r="KF52" s="97"/>
      <c r="KG52" s="97"/>
      <c r="KH52" s="97"/>
      <c r="KI52" s="97"/>
      <c r="KJ52" s="97"/>
      <c r="KK52" s="97"/>
      <c r="KL52" s="97"/>
      <c r="KM52" s="97"/>
      <c r="KN52" s="97"/>
      <c r="KO52" s="97">
        <f>データ!BS7</f>
        <v>17161</v>
      </c>
      <c r="KP52" s="97"/>
      <c r="KQ52" s="97"/>
      <c r="KR52" s="97"/>
      <c r="KS52" s="97"/>
      <c r="KT52" s="97"/>
      <c r="KU52" s="97"/>
      <c r="KV52" s="97"/>
      <c r="KW52" s="97"/>
      <c r="KX52" s="97"/>
      <c r="KY52" s="97"/>
      <c r="KZ52" s="97"/>
      <c r="LA52" s="97"/>
      <c r="LB52" s="97"/>
      <c r="LC52" s="97"/>
      <c r="LD52" s="97"/>
      <c r="LE52" s="97"/>
      <c r="LF52" s="97"/>
      <c r="LG52" s="97"/>
      <c r="LH52" s="97">
        <f>データ!BT7</f>
        <v>21942</v>
      </c>
      <c r="LI52" s="97"/>
      <c r="LJ52" s="97"/>
      <c r="LK52" s="97"/>
      <c r="LL52" s="97"/>
      <c r="LM52" s="97"/>
      <c r="LN52" s="97"/>
      <c r="LO52" s="97"/>
      <c r="LP52" s="97"/>
      <c r="LQ52" s="97"/>
      <c r="LR52" s="97"/>
      <c r="LS52" s="97"/>
      <c r="LT52" s="97"/>
      <c r="LU52" s="97"/>
      <c r="LV52" s="97"/>
      <c r="LW52" s="97"/>
      <c r="LX52" s="97"/>
      <c r="LY52" s="97"/>
      <c r="LZ52" s="97"/>
      <c r="MA52" s="97">
        <f>データ!BU7</f>
        <v>22331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8114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pREVOmOFViJgtBQLhKm0XcRBySJ6sqeOqN7ZBrQrZWaaz4afvkLkK02C3QZ41YlUx6dmmP6sXWWgQyVJ7N0Cdg==" saltValue="5igm3LDulcwNQpGsQSksT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9" t="s">
        <v>59</v>
      </c>
      <c r="I3" s="140"/>
      <c r="J3" s="140"/>
      <c r="K3" s="140"/>
      <c r="L3" s="140"/>
      <c r="M3" s="140"/>
      <c r="N3" s="140"/>
      <c r="O3" s="140"/>
      <c r="P3" s="140"/>
      <c r="Q3" s="140"/>
      <c r="R3" s="140"/>
      <c r="S3" s="140"/>
      <c r="T3" s="140"/>
      <c r="U3" s="140"/>
      <c r="V3" s="140"/>
      <c r="W3" s="140"/>
      <c r="X3" s="140"/>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1"/>
      <c r="I4" s="142"/>
      <c r="J4" s="142"/>
      <c r="K4" s="142"/>
      <c r="L4" s="142"/>
      <c r="M4" s="142"/>
      <c r="N4" s="142"/>
      <c r="O4" s="142"/>
      <c r="P4" s="142"/>
      <c r="Q4" s="142"/>
      <c r="R4" s="142"/>
      <c r="S4" s="142"/>
      <c r="T4" s="142"/>
      <c r="U4" s="142"/>
      <c r="V4" s="142"/>
      <c r="W4" s="142"/>
      <c r="X4" s="142"/>
      <c r="Y4" s="136" t="s">
        <v>64</v>
      </c>
      <c r="Z4" s="137"/>
      <c r="AA4" s="137"/>
      <c r="AB4" s="137"/>
      <c r="AC4" s="137"/>
      <c r="AD4" s="137"/>
      <c r="AE4" s="137"/>
      <c r="AF4" s="137"/>
      <c r="AG4" s="137"/>
      <c r="AH4" s="137"/>
      <c r="AI4" s="138"/>
      <c r="AJ4" s="143" t="s">
        <v>65</v>
      </c>
      <c r="AK4" s="143"/>
      <c r="AL4" s="143"/>
      <c r="AM4" s="143"/>
      <c r="AN4" s="143"/>
      <c r="AO4" s="143"/>
      <c r="AP4" s="143"/>
      <c r="AQ4" s="143"/>
      <c r="AR4" s="143"/>
      <c r="AS4" s="143"/>
      <c r="AT4" s="143"/>
      <c r="AU4" s="144" t="s">
        <v>66</v>
      </c>
      <c r="AV4" s="143"/>
      <c r="AW4" s="143"/>
      <c r="AX4" s="143"/>
      <c r="AY4" s="143"/>
      <c r="AZ4" s="143"/>
      <c r="BA4" s="143"/>
      <c r="BB4" s="143"/>
      <c r="BC4" s="143"/>
      <c r="BD4" s="143"/>
      <c r="BE4" s="143"/>
      <c r="BF4" s="143" t="s">
        <v>67</v>
      </c>
      <c r="BG4" s="143"/>
      <c r="BH4" s="143"/>
      <c r="BI4" s="143"/>
      <c r="BJ4" s="143"/>
      <c r="BK4" s="143"/>
      <c r="BL4" s="143"/>
      <c r="BM4" s="143"/>
      <c r="BN4" s="143"/>
      <c r="BO4" s="143"/>
      <c r="BP4" s="143"/>
      <c r="BQ4" s="144" t="s">
        <v>68</v>
      </c>
      <c r="BR4" s="143"/>
      <c r="BS4" s="143"/>
      <c r="BT4" s="143"/>
      <c r="BU4" s="143"/>
      <c r="BV4" s="143"/>
      <c r="BW4" s="143"/>
      <c r="BX4" s="143"/>
      <c r="BY4" s="143"/>
      <c r="BZ4" s="143"/>
      <c r="CA4" s="143"/>
      <c r="CB4" s="143" t="s">
        <v>69</v>
      </c>
      <c r="CC4" s="143"/>
      <c r="CD4" s="143"/>
      <c r="CE4" s="143"/>
      <c r="CF4" s="143"/>
      <c r="CG4" s="143"/>
      <c r="CH4" s="143"/>
      <c r="CI4" s="143"/>
      <c r="CJ4" s="143"/>
      <c r="CK4" s="143"/>
      <c r="CL4" s="143"/>
      <c r="CM4" s="145" t="s">
        <v>70</v>
      </c>
      <c r="CN4" s="145" t="s">
        <v>71</v>
      </c>
      <c r="CO4" s="136" t="s">
        <v>72</v>
      </c>
      <c r="CP4" s="137"/>
      <c r="CQ4" s="137"/>
      <c r="CR4" s="137"/>
      <c r="CS4" s="137"/>
      <c r="CT4" s="137"/>
      <c r="CU4" s="137"/>
      <c r="CV4" s="137"/>
      <c r="CW4" s="137"/>
      <c r="CX4" s="137"/>
      <c r="CY4" s="138"/>
      <c r="CZ4" s="143" t="s">
        <v>73</v>
      </c>
      <c r="DA4" s="143"/>
      <c r="DB4" s="143"/>
      <c r="DC4" s="143"/>
      <c r="DD4" s="143"/>
      <c r="DE4" s="143"/>
      <c r="DF4" s="143"/>
      <c r="DG4" s="143"/>
      <c r="DH4" s="143"/>
      <c r="DI4" s="143"/>
      <c r="DJ4" s="143"/>
      <c r="DK4" s="136" t="s">
        <v>74</v>
      </c>
      <c r="DL4" s="137"/>
      <c r="DM4" s="137"/>
      <c r="DN4" s="137"/>
      <c r="DO4" s="137"/>
      <c r="DP4" s="137"/>
      <c r="DQ4" s="137"/>
      <c r="DR4" s="137"/>
      <c r="DS4" s="137"/>
      <c r="DT4" s="137"/>
      <c r="DU4" s="138"/>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92</v>
      </c>
      <c r="AM5" s="47" t="s">
        <v>102</v>
      </c>
      <c r="AN5" s="47" t="s">
        <v>103</v>
      </c>
      <c r="AO5" s="47" t="s">
        <v>95</v>
      </c>
      <c r="AP5" s="47" t="s">
        <v>96</v>
      </c>
      <c r="AQ5" s="47" t="s">
        <v>97</v>
      </c>
      <c r="AR5" s="47" t="s">
        <v>98</v>
      </c>
      <c r="AS5" s="47" t="s">
        <v>99</v>
      </c>
      <c r="AT5" s="47" t="s">
        <v>100</v>
      </c>
      <c r="AU5" s="47" t="s">
        <v>90</v>
      </c>
      <c r="AV5" s="47" t="s">
        <v>101</v>
      </c>
      <c r="AW5" s="47" t="s">
        <v>92</v>
      </c>
      <c r="AX5" s="47" t="s">
        <v>93</v>
      </c>
      <c r="AY5" s="47" t="s">
        <v>104</v>
      </c>
      <c r="AZ5" s="47" t="s">
        <v>95</v>
      </c>
      <c r="BA5" s="47" t="s">
        <v>96</v>
      </c>
      <c r="BB5" s="47" t="s">
        <v>97</v>
      </c>
      <c r="BC5" s="47" t="s">
        <v>98</v>
      </c>
      <c r="BD5" s="47" t="s">
        <v>99</v>
      </c>
      <c r="BE5" s="47" t="s">
        <v>100</v>
      </c>
      <c r="BF5" s="47" t="s">
        <v>90</v>
      </c>
      <c r="BG5" s="47" t="s">
        <v>91</v>
      </c>
      <c r="BH5" s="47" t="s">
        <v>92</v>
      </c>
      <c r="BI5" s="47" t="s">
        <v>105</v>
      </c>
      <c r="BJ5" s="47" t="s">
        <v>94</v>
      </c>
      <c r="BK5" s="47" t="s">
        <v>95</v>
      </c>
      <c r="BL5" s="47" t="s">
        <v>96</v>
      </c>
      <c r="BM5" s="47" t="s">
        <v>97</v>
      </c>
      <c r="BN5" s="47" t="s">
        <v>98</v>
      </c>
      <c r="BO5" s="47" t="s">
        <v>99</v>
      </c>
      <c r="BP5" s="47" t="s">
        <v>100</v>
      </c>
      <c r="BQ5" s="47" t="s">
        <v>90</v>
      </c>
      <c r="BR5" s="47" t="s">
        <v>91</v>
      </c>
      <c r="BS5" s="47" t="s">
        <v>106</v>
      </c>
      <c r="BT5" s="47" t="s">
        <v>93</v>
      </c>
      <c r="BU5" s="47" t="s">
        <v>94</v>
      </c>
      <c r="BV5" s="47" t="s">
        <v>95</v>
      </c>
      <c r="BW5" s="47" t="s">
        <v>96</v>
      </c>
      <c r="BX5" s="47" t="s">
        <v>97</v>
      </c>
      <c r="BY5" s="47" t="s">
        <v>98</v>
      </c>
      <c r="BZ5" s="47" t="s">
        <v>99</v>
      </c>
      <c r="CA5" s="47" t="s">
        <v>100</v>
      </c>
      <c r="CB5" s="47" t="s">
        <v>90</v>
      </c>
      <c r="CC5" s="47" t="s">
        <v>91</v>
      </c>
      <c r="CD5" s="47" t="s">
        <v>92</v>
      </c>
      <c r="CE5" s="47" t="s">
        <v>105</v>
      </c>
      <c r="CF5" s="47" t="s">
        <v>94</v>
      </c>
      <c r="CG5" s="47" t="s">
        <v>95</v>
      </c>
      <c r="CH5" s="47" t="s">
        <v>96</v>
      </c>
      <c r="CI5" s="47" t="s">
        <v>97</v>
      </c>
      <c r="CJ5" s="47" t="s">
        <v>98</v>
      </c>
      <c r="CK5" s="47" t="s">
        <v>99</v>
      </c>
      <c r="CL5" s="47" t="s">
        <v>100</v>
      </c>
      <c r="CM5" s="146"/>
      <c r="CN5" s="146"/>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107</v>
      </c>
      <c r="DL5" s="47" t="s">
        <v>108</v>
      </c>
      <c r="DM5" s="47" t="s">
        <v>92</v>
      </c>
      <c r="DN5" s="47" t="s">
        <v>93</v>
      </c>
      <c r="DO5" s="47" t="s">
        <v>94</v>
      </c>
      <c r="DP5" s="47" t="s">
        <v>95</v>
      </c>
      <c r="DQ5" s="47" t="s">
        <v>96</v>
      </c>
      <c r="DR5" s="47" t="s">
        <v>97</v>
      </c>
      <c r="DS5" s="47" t="s">
        <v>98</v>
      </c>
      <c r="DT5" s="47" t="s">
        <v>99</v>
      </c>
      <c r="DU5" s="47" t="s">
        <v>100</v>
      </c>
    </row>
    <row r="6" spans="1:125" s="54" customFormat="1" x14ac:dyDescent="0.15">
      <c r="A6" s="37" t="s">
        <v>109</v>
      </c>
      <c r="B6" s="48">
        <f>B8</f>
        <v>2024</v>
      </c>
      <c r="C6" s="48">
        <f t="shared" ref="C6:X6" si="1">C8</f>
        <v>271004</v>
      </c>
      <c r="D6" s="48">
        <f t="shared" si="1"/>
        <v>47</v>
      </c>
      <c r="E6" s="48">
        <f t="shared" si="1"/>
        <v>14</v>
      </c>
      <c r="F6" s="48">
        <f t="shared" si="1"/>
        <v>0</v>
      </c>
      <c r="G6" s="48">
        <f t="shared" si="1"/>
        <v>17</v>
      </c>
      <c r="H6" s="48" t="str">
        <f>SUBSTITUTE(H8,"　","")</f>
        <v>大阪府大阪市</v>
      </c>
      <c r="I6" s="48" t="str">
        <f t="shared" si="1"/>
        <v>新大阪駅南第2駐車場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18</v>
      </c>
      <c r="S6" s="50" t="str">
        <f t="shared" si="1"/>
        <v>駅</v>
      </c>
      <c r="T6" s="50" t="str">
        <f t="shared" si="1"/>
        <v>有</v>
      </c>
      <c r="U6" s="51">
        <f t="shared" si="1"/>
        <v>1950</v>
      </c>
      <c r="V6" s="51">
        <f t="shared" si="1"/>
        <v>40</v>
      </c>
      <c r="W6" s="51">
        <f t="shared" si="1"/>
        <v>700</v>
      </c>
      <c r="X6" s="50" t="str">
        <f t="shared" si="1"/>
        <v>利用料金制</v>
      </c>
      <c r="Y6" s="52">
        <f>IF(Y8="-",NA(),Y8)</f>
        <v>121.3</v>
      </c>
      <c r="Z6" s="52">
        <f t="shared" ref="Z6:AH6" si="2">IF(Z8="-",NA(),Z8)</f>
        <v>178.5</v>
      </c>
      <c r="AA6" s="52">
        <f t="shared" si="2"/>
        <v>219.5</v>
      </c>
      <c r="AB6" s="52">
        <f t="shared" si="2"/>
        <v>259.10000000000002</v>
      </c>
      <c r="AC6" s="52">
        <f t="shared" si="2"/>
        <v>221.5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17.600000000000001</v>
      </c>
      <c r="BG6" s="52">
        <f t="shared" ref="BG6:BO6" si="5">IF(BG8="-",NA(),BG8)</f>
        <v>44</v>
      </c>
      <c r="BH6" s="52">
        <f t="shared" si="5"/>
        <v>54.4</v>
      </c>
      <c r="BI6" s="52">
        <f t="shared" si="5"/>
        <v>61.4</v>
      </c>
      <c r="BJ6" s="52">
        <f t="shared" si="5"/>
        <v>54.9</v>
      </c>
      <c r="BK6" s="52">
        <f t="shared" si="5"/>
        <v>-122.5</v>
      </c>
      <c r="BL6" s="52">
        <f t="shared" si="5"/>
        <v>8.5</v>
      </c>
      <c r="BM6" s="52">
        <f t="shared" si="5"/>
        <v>26.6</v>
      </c>
      <c r="BN6" s="52">
        <f t="shared" si="5"/>
        <v>35.4</v>
      </c>
      <c r="BO6" s="52">
        <f t="shared" si="5"/>
        <v>27.3</v>
      </c>
      <c r="BP6" s="49" t="str">
        <f>IF(BP8="-","",IF(BP8="-","【-】","【"&amp;SUBSTITUTE(TEXT(BP8,"#,##0.0"),"-","△")&amp;"】"))</f>
        <v>【2.0】</v>
      </c>
      <c r="BQ6" s="53">
        <f>IF(BQ8="-",NA(),BQ8)</f>
        <v>2662</v>
      </c>
      <c r="BR6" s="53">
        <f t="shared" ref="BR6:BZ6" si="6">IF(BR8="-",NA(),BR8)</f>
        <v>11072</v>
      </c>
      <c r="BS6" s="53">
        <f t="shared" si="6"/>
        <v>17161</v>
      </c>
      <c r="BT6" s="53">
        <f t="shared" si="6"/>
        <v>21942</v>
      </c>
      <c r="BU6" s="53">
        <f t="shared" si="6"/>
        <v>22331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0</v>
      </c>
      <c r="CN6" s="51">
        <f t="shared" si="7"/>
        <v>8114</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77.5</v>
      </c>
      <c r="DL6" s="52">
        <f t="shared" ref="DL6:DT6" si="9">IF(DL8="-",NA(),DL8)</f>
        <v>110</v>
      </c>
      <c r="DM6" s="52">
        <f t="shared" si="9"/>
        <v>142.5</v>
      </c>
      <c r="DN6" s="52">
        <f t="shared" si="9"/>
        <v>155</v>
      </c>
      <c r="DO6" s="52">
        <f t="shared" si="9"/>
        <v>175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111</v>
      </c>
      <c r="B7" s="48">
        <f t="shared" ref="B7:X7" si="10">B8</f>
        <v>2024</v>
      </c>
      <c r="C7" s="48">
        <f t="shared" si="10"/>
        <v>271004</v>
      </c>
      <c r="D7" s="48">
        <f t="shared" si="10"/>
        <v>47</v>
      </c>
      <c r="E7" s="48">
        <f t="shared" si="10"/>
        <v>14</v>
      </c>
      <c r="F7" s="48">
        <f t="shared" si="10"/>
        <v>0</v>
      </c>
      <c r="G7" s="48">
        <f t="shared" si="10"/>
        <v>17</v>
      </c>
      <c r="H7" s="48" t="str">
        <f t="shared" si="10"/>
        <v>大阪府　大阪市</v>
      </c>
      <c r="I7" s="48" t="str">
        <f t="shared" si="10"/>
        <v>新大阪駅南第2駐車場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18</v>
      </c>
      <c r="S7" s="50" t="str">
        <f t="shared" si="10"/>
        <v>駅</v>
      </c>
      <c r="T7" s="50" t="str">
        <f t="shared" si="10"/>
        <v>有</v>
      </c>
      <c r="U7" s="51">
        <f t="shared" si="10"/>
        <v>1950</v>
      </c>
      <c r="V7" s="51">
        <f t="shared" si="10"/>
        <v>40</v>
      </c>
      <c r="W7" s="51">
        <f t="shared" si="10"/>
        <v>700</v>
      </c>
      <c r="X7" s="50" t="str">
        <f t="shared" si="10"/>
        <v>利用料金制</v>
      </c>
      <c r="Y7" s="52">
        <f>Y8</f>
        <v>121.3</v>
      </c>
      <c r="Z7" s="52">
        <f t="shared" ref="Z7:AH7" si="11">Z8</f>
        <v>178.5</v>
      </c>
      <c r="AA7" s="52">
        <f t="shared" si="11"/>
        <v>219.5</v>
      </c>
      <c r="AB7" s="52">
        <f t="shared" si="11"/>
        <v>259.10000000000002</v>
      </c>
      <c r="AC7" s="52">
        <f t="shared" si="11"/>
        <v>221.5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17.600000000000001</v>
      </c>
      <c r="BG7" s="52">
        <f t="shared" ref="BG7:BO7" si="14">BG8</f>
        <v>44</v>
      </c>
      <c r="BH7" s="52">
        <f t="shared" si="14"/>
        <v>54.4</v>
      </c>
      <c r="BI7" s="52">
        <f t="shared" si="14"/>
        <v>61.4</v>
      </c>
      <c r="BJ7" s="52">
        <f t="shared" si="14"/>
        <v>54.9</v>
      </c>
      <c r="BK7" s="52">
        <f t="shared" si="14"/>
        <v>-122.5</v>
      </c>
      <c r="BL7" s="52">
        <f t="shared" si="14"/>
        <v>8.5</v>
      </c>
      <c r="BM7" s="52">
        <f t="shared" si="14"/>
        <v>26.6</v>
      </c>
      <c r="BN7" s="52">
        <f t="shared" si="14"/>
        <v>35.4</v>
      </c>
      <c r="BO7" s="52">
        <f t="shared" si="14"/>
        <v>27.3</v>
      </c>
      <c r="BP7" s="49"/>
      <c r="BQ7" s="53">
        <f>BQ8</f>
        <v>2662</v>
      </c>
      <c r="BR7" s="53">
        <f t="shared" ref="BR7:BZ7" si="15">BR8</f>
        <v>11072</v>
      </c>
      <c r="BS7" s="53">
        <f t="shared" si="15"/>
        <v>17161</v>
      </c>
      <c r="BT7" s="53">
        <f t="shared" si="15"/>
        <v>21942</v>
      </c>
      <c r="BU7" s="53">
        <f t="shared" si="15"/>
        <v>22331</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113</v>
      </c>
      <c r="CL7" s="49"/>
      <c r="CM7" s="51">
        <f>CM8</f>
        <v>0</v>
      </c>
      <c r="CN7" s="51">
        <f>CN8</f>
        <v>8114</v>
      </c>
      <c r="CO7" s="52" t="s">
        <v>112</v>
      </c>
      <c r="CP7" s="52" t="s">
        <v>112</v>
      </c>
      <c r="CQ7" s="52" t="s">
        <v>112</v>
      </c>
      <c r="CR7" s="52" t="s">
        <v>112</v>
      </c>
      <c r="CS7" s="52" t="s">
        <v>112</v>
      </c>
      <c r="CT7" s="52" t="s">
        <v>112</v>
      </c>
      <c r="CU7" s="52" t="s">
        <v>112</v>
      </c>
      <c r="CV7" s="52" t="s">
        <v>112</v>
      </c>
      <c r="CW7" s="52" t="s">
        <v>112</v>
      </c>
      <c r="CX7" s="52" t="s">
        <v>113</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77.5</v>
      </c>
      <c r="DL7" s="52">
        <f t="shared" ref="DL7:DT7" si="17">DL8</f>
        <v>110</v>
      </c>
      <c r="DM7" s="52">
        <f t="shared" si="17"/>
        <v>142.5</v>
      </c>
      <c r="DN7" s="52">
        <f t="shared" si="17"/>
        <v>155</v>
      </c>
      <c r="DO7" s="52">
        <f t="shared" si="17"/>
        <v>175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271004</v>
      </c>
      <c r="D8" s="55">
        <v>47</v>
      </c>
      <c r="E8" s="55">
        <v>14</v>
      </c>
      <c r="F8" s="55">
        <v>0</v>
      </c>
      <c r="G8" s="55">
        <v>17</v>
      </c>
      <c r="H8" s="55" t="s">
        <v>114</v>
      </c>
      <c r="I8" s="55" t="s">
        <v>115</v>
      </c>
      <c r="J8" s="55" t="s">
        <v>116</v>
      </c>
      <c r="K8" s="55" t="s">
        <v>117</v>
      </c>
      <c r="L8" s="55" t="s">
        <v>118</v>
      </c>
      <c r="M8" s="55" t="s">
        <v>119</v>
      </c>
      <c r="N8" s="55" t="s">
        <v>120</v>
      </c>
      <c r="O8" s="56" t="s">
        <v>121</v>
      </c>
      <c r="P8" s="57" t="s">
        <v>122</v>
      </c>
      <c r="Q8" s="57" t="s">
        <v>123</v>
      </c>
      <c r="R8" s="58">
        <v>18</v>
      </c>
      <c r="S8" s="57" t="s">
        <v>124</v>
      </c>
      <c r="T8" s="57" t="s">
        <v>125</v>
      </c>
      <c r="U8" s="58">
        <v>1950</v>
      </c>
      <c r="V8" s="58">
        <v>40</v>
      </c>
      <c r="W8" s="58">
        <v>700</v>
      </c>
      <c r="X8" s="57" t="s">
        <v>126</v>
      </c>
      <c r="Y8" s="59">
        <v>121.3</v>
      </c>
      <c r="Z8" s="59">
        <v>178.5</v>
      </c>
      <c r="AA8" s="59">
        <v>219.5</v>
      </c>
      <c r="AB8" s="59">
        <v>259.10000000000002</v>
      </c>
      <c r="AC8" s="59">
        <v>221.5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17.600000000000001</v>
      </c>
      <c r="BG8" s="59">
        <v>44</v>
      </c>
      <c r="BH8" s="59">
        <v>54.4</v>
      </c>
      <c r="BI8" s="59">
        <v>61.4</v>
      </c>
      <c r="BJ8" s="59">
        <v>54.9</v>
      </c>
      <c r="BK8" s="59">
        <v>-122.5</v>
      </c>
      <c r="BL8" s="59">
        <v>8.5</v>
      </c>
      <c r="BM8" s="59">
        <v>26.6</v>
      </c>
      <c r="BN8" s="59">
        <v>35.4</v>
      </c>
      <c r="BO8" s="59">
        <v>27.3</v>
      </c>
      <c r="BP8" s="56">
        <v>2</v>
      </c>
      <c r="BQ8" s="60">
        <v>2662</v>
      </c>
      <c r="BR8" s="60">
        <v>11072</v>
      </c>
      <c r="BS8" s="60">
        <v>17161</v>
      </c>
      <c r="BT8" s="61">
        <v>21942</v>
      </c>
      <c r="BU8" s="61">
        <v>22331</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0</v>
      </c>
      <c r="CN8" s="58">
        <v>8114</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77.5</v>
      </c>
      <c r="DL8" s="59">
        <v>110</v>
      </c>
      <c r="DM8" s="59">
        <v>142.5</v>
      </c>
      <c r="DN8" s="59">
        <v>155</v>
      </c>
      <c r="DO8" s="59">
        <v>175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A5BBB93-07AE-4FB1-8492-CF2F650F2AA3}"/>
</file>

<file path=customXml/itemProps2.xml><?xml version="1.0" encoding="utf-8"?>
<ds:datastoreItem xmlns:ds="http://schemas.openxmlformats.org/officeDocument/2006/customXml" ds:itemID="{03DD35B3-E7CD-42A1-97A5-4EE05F66280A}"/>
</file>

<file path=customXml/itemProps3.xml><?xml version="1.0" encoding="utf-8"?>
<ds:datastoreItem xmlns:ds="http://schemas.openxmlformats.org/officeDocument/2006/customXml" ds:itemID="{BB791D66-C194-4529-BC70-0B1B81E5166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2026-02-02T05:36:28Z</cp:lastPrinted>
  <dcterms:created xsi:type="dcterms:W3CDTF">2025-12-12T09:30:50Z</dcterms:created>
  <dcterms:modified xsi:type="dcterms:W3CDTF">2026-02-02T05:39:11Z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