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CD6BA964-2196-4A21-8861-FB8A6CC115BB}" xr6:coauthVersionLast="47" xr6:coauthVersionMax="47" xr10:uidLastSave="{00000000-0000-0000-0000-000000000000}"/>
  <workbookProtection workbookAlgorithmName="SHA-512" workbookHashValue="G0ckZbpUm1jGozwKBKm/AP8JZ9jykLVuJNpKwLEp1wYIUefc428nMRHmF1F0nMSsQI83JFL6EnBce17qlnPSkA==" workbookSaltValue="59LwoDuhWZ2knz1ZU4/gQ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<sst xmlns="http://schemas.openxmlformats.org/spreadsheetml/2006/main" count="278" uniqueCount="129">
  <si>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</si>
  <si>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</si>
  <si>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</si>
  <si>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</si>
  <si>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</si>
  <si>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</si>
  <si>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</si>
  <si>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</si>
  <si>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</si>
  <si>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</si>
  <si>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</si>
  <si>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</si>
  <si>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</si>
  <si>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</si>
  <si>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</si>
  <si>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</si>
  <si>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</si>
  <si>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</si>
  <si>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</si>
  <si>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</si>
  <si>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</si>
  <si>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</si>
  <si>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</si>
  <si>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</si>
  <si>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</si>
  <si>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</si>
  <si>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</si>
  <si>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</si>
  <si>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</si>
  <si>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</si>
  <si>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</si>
  <si>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</si>
  <si>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</si>
  <si>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</si>
  <si>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</si>
  <si>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</si>
  <si>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</si>
  <si>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</si>
  <si>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</si>
  <si>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</si>
  <si>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</si>
  <si>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</si>
  <si>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</si>
  <si>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</si>
  <si>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</si>
  <si>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</si>
  <si>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</si>
  <si>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</si>
  <si>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</si>
  <si>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</si>
  <si>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</si>
  <si>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</si>
  <si>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</si>
  <si>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</si>
  <si>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</si>
  <si>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</si>
  <si>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</si>
  <si>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</si>
  <si>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</si>
  <si>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</si>
  <si>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</si>
  <si>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</si>
  <si>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</si>
  <si>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</si>
  <si>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</si>
  <si>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</si>
  <si>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</si>
  <si>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</si>
  <si>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</si>
  <si>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</si>
  <si>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</si>
  <si>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</si>
  <si>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</si>
  <si>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</si>
  <si>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</si>
  <si>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</si>
  <si>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</si>
  <si>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</si>
  <si>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</si>
  <si>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</si>
  <si>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</si>
  <si>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</si>
  <si>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</si>
  <si>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</si>
  <si>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</si>
  <si>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</si>
  <si>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</si>
  <si>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</si>
  <si>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</si>
  <si>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</si>
  <si>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</si>
  <si>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</si>
  <si>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</si>
  <si>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</si>
  <si>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</si>
  <si>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</si>
  <si>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</si>
  <si>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</si>
  <si>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</si>
  <si>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</si>
  <si>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</si>
  <si>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</si>
  <si>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</si>
  <si>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</si>
  <si>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</si>
  <si>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</si>
  <si>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</si>
  <si>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大阪府　大阪市</t>
  </si>
  <si>
    <t>土佐堀地下駐車場</t>
  </si>
  <si>
    <t>法非適用</t>
  </si>
  <si>
    <t>駐車場整備事業</t>
  </si>
  <si>
    <t>-</t>
  </si>
  <si>
    <t>Ａ２Ｂ１</t>
  </si>
  <si>
    <t>非設置</t>
  </si>
  <si>
    <t>該当数値なし</t>
  </si>
  <si>
    <t>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</si>
  <si>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</si>
  <si>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</si>
  <si>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</si>
  <si>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</si>
  <si>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</si>
  <si>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</si>
  <si>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</si>
  <si>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</si>
  <si>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</si>
  <si>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・⑪稼働率は、類似施設と比べて数値が低い理由としては、現在主流のハイルーフ車両対応台数が少ないことが、主な要因です。</t>
    <rPh sb="2" eb="5">
      <t>カドウリツ</t>
    </rPh>
    <rPh sb="20" eb="22">
      <t>リユウ</t>
    </rPh>
    <rPh sb="27" eb="29">
      <t>ゲンザイ</t>
    </rPh>
    <rPh sb="29" eb="31">
      <t>シュリュウ</t>
    </rPh>
    <rPh sb="37" eb="39">
      <t>シャリョウ</t>
    </rPh>
    <rPh sb="39" eb="41">
      <t>タイオウ</t>
    </rPh>
    <rPh sb="41" eb="43">
      <t>ダイスウ</t>
    </rPh>
    <rPh sb="44" eb="45">
      <t>スク</t>
    </rPh>
    <rPh sb="51" eb="52">
      <t>オモ</t>
    </rPh>
    <rPh sb="53" eb="55">
      <t>ヨウイン</t>
    </rPh>
    <phoneticPr fontId="5"/>
  </si>
  <si>
    <t>・⑦土佐堀地下駐車場は道路附属物（道路法第2条第2項）であり、敷地の地価を計上しておりません。
・⑧設備投資見込額は、今後10年間で見込む建設改良費・修繕費等の金額です。土佐堀地下駐車場は機械式駐車場の為、更新費用が多額となっております。
・⑩企業債残高はありません。</t>
    <phoneticPr fontId="5"/>
  </si>
  <si>
    <t>・①収益的収支比率は、類似施設と比較し、大幅に下回っており、黒字も確保できておりません。
・②③他会計補助金はありません。
・④売上高GOP比率は、類似施設と比較し、水準を下回っており、営業利益も確保できておりません。
・⑤EBITDAは、類似施設と比較して大幅に下回っており、収益性も確保できておりません。</t>
    <rPh sb="93" eb="97">
      <t>エイギョウリエキ</t>
    </rPh>
    <rPh sb="98" eb="100">
      <t>カクホ</t>
    </rPh>
    <phoneticPr fontId="5"/>
  </si>
  <si>
    <t>・機械式駐車場の維持管理コストの増大等により、収支状況が低い水準で推移しております。
・土佐堀地下駐車場は、大阪市駐車基本計画を基に市内の路上駐車違反防止のため本市が管理運営を行っており、今後も同目的達成のため、本市が管理を継続していく方針です。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</si>
</sst>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50.9</c:v>
                </c:pt>
                <c:pt idx="1">
                  <c:v>33.200000000000003</c:v>
                </c:pt>
                <c:pt idx="2">
                  <c:v>41.3</c:v>
                </c:pt>
                <c:pt idx="3">
                  <c:v>35.9</c:v>
                </c:pt>
                <c:pt idx="4">
                  <c:v>41.7</c:v>
                </c:pt>
              </c:numCache>
            </c:numRef>
          </c:val>
          <c:extLst>
            <c:ext xmlns:c16="http://schemas.microsoft.com/office/drawing/2014/chart" uri="{C3380CC4-5D6E-409C-BE32-E72D297353CC}">
              <c16:uniqueId val="{00000000-852A-43AE-BF10-3DB61DCC39B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852A-43AE-BF10-3DB61DCC39B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4AA-456B-AEB5-2D93E64EC1D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C4AA-456B-AEB5-2D93E64EC1D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600-47CF-9AA5-7389CBCBA0F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600-47CF-9AA5-7389CBCBA0F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629-4047-8C86-379B2D588FA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629-4047-8C86-379B2D588FA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372-494B-AEB4-B71A99DBD66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B372-494B-AEB4-B71A99DBD66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646-49D1-B5A9-C0AA0A5E8B5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0646-49D1-B5A9-C0AA0A5E8B5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50.5</c:v>
                </c:pt>
                <c:pt idx="1">
                  <c:v>49.5</c:v>
                </c:pt>
                <c:pt idx="2">
                  <c:v>54.3</c:v>
                </c:pt>
                <c:pt idx="3">
                  <c:v>55.7</c:v>
                </c:pt>
                <c:pt idx="4">
                  <c:v>43.8</c:v>
                </c:pt>
              </c:numCache>
            </c:numRef>
          </c:val>
          <c:extLst>
            <c:ext xmlns:c16="http://schemas.microsoft.com/office/drawing/2014/chart" uri="{C3380CC4-5D6E-409C-BE32-E72D297353CC}">
              <c16:uniqueId val="{00000000-5269-44AC-BE99-FAC6C96E73A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5269-44AC-BE99-FAC6C96E73A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-96.3</c:v>
                </c:pt>
                <c:pt idx="1">
                  <c:v>-201.1</c:v>
                </c:pt>
                <c:pt idx="2">
                  <c:v>-142.1</c:v>
                </c:pt>
                <c:pt idx="3">
                  <c:v>-178.7</c:v>
                </c:pt>
                <c:pt idx="4">
                  <c:v>-139.9</c:v>
                </c:pt>
              </c:numCache>
            </c:numRef>
          </c:val>
          <c:extLst>
            <c:ext xmlns:c16="http://schemas.microsoft.com/office/drawing/2014/chart" uri="{C3380CC4-5D6E-409C-BE32-E72D297353CC}">
              <c16:uniqueId val="{00000000-D800-447C-8C77-A5AF733CEF2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D800-447C-8C77-A5AF733CEF2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-53909</c:v>
                </c:pt>
                <c:pt idx="1">
                  <c:v>-97263</c:v>
                </c:pt>
                <c:pt idx="2">
                  <c:v>-74913</c:v>
                </c:pt>
                <c:pt idx="3">
                  <c:v>-96867</c:v>
                </c:pt>
                <c:pt idx="4">
                  <c:v>-69590</c:v>
                </c:pt>
              </c:numCache>
            </c:numRef>
          </c:val>
          <c:extLst>
            <c:ext xmlns:c16="http://schemas.microsoft.com/office/drawing/2014/chart" uri="{C3380CC4-5D6E-409C-BE32-E72D297353CC}">
              <c16:uniqueId val="{00000000-9567-4CAE-8FB1-3B8F1B4CBD0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9567-4CAE-8FB1-3B8F1B4CBD0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3" zoomScale="85" zoomScaleNormal="8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大阪府大阪市　土佐堀地下駐車場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8314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210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600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50.9</v>
      </c>
      <c r="V31" s="116"/>
      <c r="W31" s="116"/>
      <c r="X31" s="116"/>
      <c r="Y31" s="116"/>
      <c r="Z31" s="116"/>
      <c r="AA31" s="116"/>
      <c r="AB31" s="116"/>
      <c r="AC31" s="116"/>
      <c r="AD31" s="116"/>
      <c r="AE31" s="116"/>
      <c r="AF31" s="116"/>
      <c r="AG31" s="116"/>
      <c r="AH31" s="116"/>
      <c r="AI31" s="116"/>
      <c r="AJ31" s="116"/>
      <c r="AK31" s="116"/>
      <c r="AL31" s="116"/>
      <c r="AM31" s="116"/>
      <c r="AN31" s="116">
        <f>データ!Z7</f>
        <v>33.200000000000003</v>
      </c>
      <c r="AO31" s="116"/>
      <c r="AP31" s="116"/>
      <c r="AQ31" s="116"/>
      <c r="AR31" s="116"/>
      <c r="AS31" s="116"/>
      <c r="AT31" s="116"/>
      <c r="AU31" s="116"/>
      <c r="AV31" s="116"/>
      <c r="AW31" s="116"/>
      <c r="AX31" s="116"/>
      <c r="AY31" s="116"/>
      <c r="AZ31" s="116"/>
      <c r="BA31" s="116"/>
      <c r="BB31" s="116"/>
      <c r="BC31" s="116"/>
      <c r="BD31" s="116"/>
      <c r="BE31" s="116"/>
      <c r="BF31" s="116"/>
      <c r="BG31" s="116">
        <f>データ!AA7</f>
        <v>41.3</v>
      </c>
      <c r="BH31" s="116"/>
      <c r="BI31" s="116"/>
      <c r="BJ31" s="116"/>
      <c r="BK31" s="116"/>
      <c r="BL31" s="116"/>
      <c r="BM31" s="116"/>
      <c r="BN31" s="116"/>
      <c r="BO31" s="116"/>
      <c r="BP31" s="116"/>
      <c r="BQ31" s="116"/>
      <c r="BR31" s="116"/>
      <c r="BS31" s="116"/>
      <c r="BT31" s="116"/>
      <c r="BU31" s="116"/>
      <c r="BV31" s="116"/>
      <c r="BW31" s="116"/>
      <c r="BX31" s="116"/>
      <c r="BY31" s="116"/>
      <c r="BZ31" s="116">
        <f>データ!AB7</f>
        <v>35.9</v>
      </c>
      <c r="CA31" s="116"/>
      <c r="CB31" s="116"/>
      <c r="CC31" s="116"/>
      <c r="CD31" s="116"/>
      <c r="CE31" s="116"/>
      <c r="CF31" s="116"/>
      <c r="CG31" s="116"/>
      <c r="CH31" s="116"/>
      <c r="CI31" s="116"/>
      <c r="CJ31" s="116"/>
      <c r="CK31" s="116"/>
      <c r="CL31" s="116"/>
      <c r="CM31" s="116"/>
      <c r="CN31" s="116"/>
      <c r="CO31" s="116"/>
      <c r="CP31" s="116"/>
      <c r="CQ31" s="116"/>
      <c r="CR31" s="116"/>
      <c r="CS31" s="116">
        <f>データ!AC7</f>
        <v>41.7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50.5</v>
      </c>
      <c r="JD31" s="111"/>
      <c r="JE31" s="111"/>
      <c r="JF31" s="111"/>
      <c r="JG31" s="111"/>
      <c r="JH31" s="111"/>
      <c r="JI31" s="111"/>
      <c r="JJ31" s="111"/>
      <c r="JK31" s="111"/>
      <c r="JL31" s="111"/>
      <c r="JM31" s="111"/>
      <c r="JN31" s="111"/>
      <c r="JO31" s="111"/>
      <c r="JP31" s="111"/>
      <c r="JQ31" s="111"/>
      <c r="JR31" s="111"/>
      <c r="JS31" s="111"/>
      <c r="JT31" s="111"/>
      <c r="JU31" s="112"/>
      <c r="JV31" s="110">
        <f>データ!DL7</f>
        <v>49.5</v>
      </c>
      <c r="JW31" s="111"/>
      <c r="JX31" s="111"/>
      <c r="JY31" s="111"/>
      <c r="JZ31" s="111"/>
      <c r="KA31" s="111"/>
      <c r="KB31" s="111"/>
      <c r="KC31" s="111"/>
      <c r="KD31" s="111"/>
      <c r="KE31" s="111"/>
      <c r="KF31" s="111"/>
      <c r="KG31" s="111"/>
      <c r="KH31" s="111"/>
      <c r="KI31" s="111"/>
      <c r="KJ31" s="111"/>
      <c r="KK31" s="111"/>
      <c r="KL31" s="111"/>
      <c r="KM31" s="111"/>
      <c r="KN31" s="112"/>
      <c r="KO31" s="110">
        <f>データ!DM7</f>
        <v>54.3</v>
      </c>
      <c r="KP31" s="111"/>
      <c r="KQ31" s="111"/>
      <c r="KR31" s="111"/>
      <c r="KS31" s="111"/>
      <c r="KT31" s="111"/>
      <c r="KU31" s="111"/>
      <c r="KV31" s="111"/>
      <c r="KW31" s="111"/>
      <c r="KX31" s="111"/>
      <c r="KY31" s="111"/>
      <c r="KZ31" s="111"/>
      <c r="LA31" s="111"/>
      <c r="LB31" s="111"/>
      <c r="LC31" s="111"/>
      <c r="LD31" s="111"/>
      <c r="LE31" s="111"/>
      <c r="LF31" s="111"/>
      <c r="LG31" s="112"/>
      <c r="LH31" s="110">
        <f>データ!DN7</f>
        <v>55.7</v>
      </c>
      <c r="LI31" s="111"/>
      <c r="LJ31" s="111"/>
      <c r="LK31" s="111"/>
      <c r="LL31" s="111"/>
      <c r="LM31" s="111"/>
      <c r="LN31" s="111"/>
      <c r="LO31" s="111"/>
      <c r="LP31" s="111"/>
      <c r="LQ31" s="111"/>
      <c r="LR31" s="111"/>
      <c r="LS31" s="111"/>
      <c r="LT31" s="111"/>
      <c r="LU31" s="111"/>
      <c r="LV31" s="111"/>
      <c r="LW31" s="111"/>
      <c r="LX31" s="111"/>
      <c r="LY31" s="111"/>
      <c r="LZ31" s="112"/>
      <c r="MA31" s="110">
        <f>データ!DO7</f>
        <v>43.8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-96.3</v>
      </c>
      <c r="EM52" s="116"/>
      <c r="EN52" s="116"/>
      <c r="EO52" s="116"/>
      <c r="EP52" s="116"/>
      <c r="EQ52" s="116"/>
      <c r="ER52" s="116"/>
      <c r="ES52" s="116"/>
      <c r="ET52" s="116"/>
      <c r="EU52" s="116"/>
      <c r="EV52" s="116"/>
      <c r="EW52" s="116"/>
      <c r="EX52" s="116"/>
      <c r="EY52" s="116"/>
      <c r="EZ52" s="116"/>
      <c r="FA52" s="116"/>
      <c r="FB52" s="116"/>
      <c r="FC52" s="116"/>
      <c r="FD52" s="116"/>
      <c r="FE52" s="116">
        <f>データ!BG7</f>
        <v>-201.1</v>
      </c>
      <c r="FF52" s="116"/>
      <c r="FG52" s="116"/>
      <c r="FH52" s="116"/>
      <c r="FI52" s="116"/>
      <c r="FJ52" s="116"/>
      <c r="FK52" s="116"/>
      <c r="FL52" s="116"/>
      <c r="FM52" s="116"/>
      <c r="FN52" s="116"/>
      <c r="FO52" s="116"/>
      <c r="FP52" s="116"/>
      <c r="FQ52" s="116"/>
      <c r="FR52" s="116"/>
      <c r="FS52" s="116"/>
      <c r="FT52" s="116"/>
      <c r="FU52" s="116"/>
      <c r="FV52" s="116"/>
      <c r="FW52" s="116"/>
      <c r="FX52" s="116">
        <f>データ!BH7</f>
        <v>-142.1</v>
      </c>
      <c r="FY52" s="116"/>
      <c r="FZ52" s="116"/>
      <c r="GA52" s="116"/>
      <c r="GB52" s="116"/>
      <c r="GC52" s="116"/>
      <c r="GD52" s="116"/>
      <c r="GE52" s="116"/>
      <c r="GF52" s="116"/>
      <c r="GG52" s="116"/>
      <c r="GH52" s="116"/>
      <c r="GI52" s="116"/>
      <c r="GJ52" s="116"/>
      <c r="GK52" s="116"/>
      <c r="GL52" s="116"/>
      <c r="GM52" s="116"/>
      <c r="GN52" s="116"/>
      <c r="GO52" s="116"/>
      <c r="GP52" s="116"/>
      <c r="GQ52" s="116">
        <f>データ!BI7</f>
        <v>-178.7</v>
      </c>
      <c r="GR52" s="116"/>
      <c r="GS52" s="116"/>
      <c r="GT52" s="116"/>
      <c r="GU52" s="116"/>
      <c r="GV52" s="116"/>
      <c r="GW52" s="116"/>
      <c r="GX52" s="116"/>
      <c r="GY52" s="116"/>
      <c r="GZ52" s="116"/>
      <c r="HA52" s="116"/>
      <c r="HB52" s="116"/>
      <c r="HC52" s="116"/>
      <c r="HD52" s="116"/>
      <c r="HE52" s="116"/>
      <c r="HF52" s="116"/>
      <c r="HG52" s="116"/>
      <c r="HH52" s="116"/>
      <c r="HI52" s="116"/>
      <c r="HJ52" s="116">
        <f>データ!BJ7</f>
        <v>-139.9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-53909</v>
      </c>
      <c r="JD52" s="120"/>
      <c r="JE52" s="120"/>
      <c r="JF52" s="120"/>
      <c r="JG52" s="120"/>
      <c r="JH52" s="120"/>
      <c r="JI52" s="120"/>
      <c r="JJ52" s="120"/>
      <c r="JK52" s="120"/>
      <c r="JL52" s="120"/>
      <c r="JM52" s="120"/>
      <c r="JN52" s="120"/>
      <c r="JO52" s="120"/>
      <c r="JP52" s="120"/>
      <c r="JQ52" s="120"/>
      <c r="JR52" s="120"/>
      <c r="JS52" s="120"/>
      <c r="JT52" s="120"/>
      <c r="JU52" s="120"/>
      <c r="JV52" s="120">
        <f>データ!BR7</f>
        <v>-97263</v>
      </c>
      <c r="JW52" s="120"/>
      <c r="JX52" s="120"/>
      <c r="JY52" s="120"/>
      <c r="JZ52" s="120"/>
      <c r="KA52" s="120"/>
      <c r="KB52" s="120"/>
      <c r="KC52" s="120"/>
      <c r="KD52" s="120"/>
      <c r="KE52" s="120"/>
      <c r="KF52" s="120"/>
      <c r="KG52" s="120"/>
      <c r="KH52" s="120"/>
      <c r="KI52" s="120"/>
      <c r="KJ52" s="120"/>
      <c r="KK52" s="120"/>
      <c r="KL52" s="120"/>
      <c r="KM52" s="120"/>
      <c r="KN52" s="120"/>
      <c r="KO52" s="120">
        <f>データ!BS7</f>
        <v>-74913</v>
      </c>
      <c r="KP52" s="120"/>
      <c r="KQ52" s="120"/>
      <c r="KR52" s="120"/>
      <c r="KS52" s="120"/>
      <c r="KT52" s="120"/>
      <c r="KU52" s="120"/>
      <c r="KV52" s="120"/>
      <c r="KW52" s="120"/>
      <c r="KX52" s="120"/>
      <c r="KY52" s="120"/>
      <c r="KZ52" s="120"/>
      <c r="LA52" s="120"/>
      <c r="LB52" s="120"/>
      <c r="LC52" s="120"/>
      <c r="LD52" s="120"/>
      <c r="LE52" s="120"/>
      <c r="LF52" s="120"/>
      <c r="LG52" s="120"/>
      <c r="LH52" s="120">
        <f>データ!BT7</f>
        <v>-96867</v>
      </c>
      <c r="LI52" s="120"/>
      <c r="LJ52" s="120"/>
      <c r="LK52" s="120"/>
      <c r="LL52" s="120"/>
      <c r="LM52" s="120"/>
      <c r="LN52" s="120"/>
      <c r="LO52" s="120"/>
      <c r="LP52" s="120"/>
      <c r="LQ52" s="120"/>
      <c r="LR52" s="120"/>
      <c r="LS52" s="120"/>
      <c r="LT52" s="120"/>
      <c r="LU52" s="120"/>
      <c r="LV52" s="120"/>
      <c r="LW52" s="120"/>
      <c r="LX52" s="120"/>
      <c r="LY52" s="120"/>
      <c r="LZ52" s="120"/>
      <c r="MA52" s="120">
        <f>データ!BU7</f>
        <v>-69590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567077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9c9WgxYnFyUwzvRhwpo5ShG8SerQMH94S61NNe4NQ4QM21Gr/K9dwX5Ck7irQ93OQrY9QOC8QFTqLS4ZSYPO1Q==" saltValue="wgNMvoW79SX6NB0pbGRRZ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100</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101</v>
      </c>
      <c r="B6" s="48">
        <f>B8</f>
        <v>2024</v>
      </c>
      <c r="C6" s="48">
        <f t="shared" ref="C6:X6" si="1">C8</f>
        <v>271004</v>
      </c>
      <c r="D6" s="48">
        <f t="shared" si="1"/>
        <v>47</v>
      </c>
      <c r="E6" s="48">
        <f t="shared" si="1"/>
        <v>14</v>
      </c>
      <c r="F6" s="48">
        <f t="shared" si="1"/>
        <v>0</v>
      </c>
      <c r="G6" s="48">
        <f t="shared" si="1"/>
        <v>18</v>
      </c>
      <c r="H6" s="48" t="str">
        <f>SUBSTITUTE(H8,"　","")</f>
        <v>大阪府大阪市</v>
      </c>
      <c r="I6" s="48" t="str">
        <f t="shared" si="1"/>
        <v>土佐堀地下駐車場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27</v>
      </c>
      <c r="S6" s="50" t="str">
        <f t="shared" si="1"/>
        <v>駅</v>
      </c>
      <c r="T6" s="50" t="str">
        <f t="shared" si="1"/>
        <v>有</v>
      </c>
      <c r="U6" s="51">
        <f t="shared" si="1"/>
        <v>8314</v>
      </c>
      <c r="V6" s="51">
        <f t="shared" si="1"/>
        <v>210</v>
      </c>
      <c r="W6" s="51">
        <f t="shared" si="1"/>
        <v>600</v>
      </c>
      <c r="X6" s="50" t="str">
        <f t="shared" si="1"/>
        <v>利用料金制</v>
      </c>
      <c r="Y6" s="52">
        <f>IF(Y8="-",NA(),Y8)</f>
        <v>50.9</v>
      </c>
      <c r="Z6" s="52">
        <f t="shared" ref="Z6:AH6" si="2">IF(Z8="-",NA(),Z8)</f>
        <v>33.200000000000003</v>
      </c>
      <c r="AA6" s="52">
        <f t="shared" si="2"/>
        <v>41.3</v>
      </c>
      <c r="AB6" s="52">
        <f t="shared" si="2"/>
        <v>35.9</v>
      </c>
      <c r="AC6" s="52">
        <f t="shared" si="2"/>
        <v>41.7</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-96.3</v>
      </c>
      <c r="BG6" s="52">
        <f t="shared" ref="BG6:BO6" si="5">IF(BG8="-",NA(),BG8)</f>
        <v>-201.1</v>
      </c>
      <c r="BH6" s="52">
        <f t="shared" si="5"/>
        <v>-142.1</v>
      </c>
      <c r="BI6" s="52">
        <f t="shared" si="5"/>
        <v>-178.7</v>
      </c>
      <c r="BJ6" s="52">
        <f t="shared" si="5"/>
        <v>-139.9</v>
      </c>
      <c r="BK6" s="52">
        <f t="shared" si="5"/>
        <v>-81</v>
      </c>
      <c r="BL6" s="52">
        <f t="shared" si="5"/>
        <v>-25.1</v>
      </c>
      <c r="BM6" s="52">
        <f t="shared" si="5"/>
        <v>-18</v>
      </c>
      <c r="BN6" s="52">
        <f t="shared" si="5"/>
        <v>-20.7</v>
      </c>
      <c r="BO6" s="52">
        <f t="shared" si="5"/>
        <v>-20</v>
      </c>
      <c r="BP6" s="49" t="str">
        <f>IF(BP8="-","",IF(BP8="-","【-】","【"&amp;SUBSTITUTE(TEXT(BP8,"#,##0.0"),"-","△")&amp;"】"))</f>
        <v>【2.0】</v>
      </c>
      <c r="BQ6" s="53">
        <f>IF(BQ8="-",NA(),BQ8)</f>
        <v>-53909</v>
      </c>
      <c r="BR6" s="53">
        <f t="shared" ref="BR6:BZ6" si="6">IF(BR8="-",NA(),BR8)</f>
        <v>-97263</v>
      </c>
      <c r="BS6" s="53">
        <f t="shared" si="6"/>
        <v>-74913</v>
      </c>
      <c r="BT6" s="53">
        <f t="shared" si="6"/>
        <v>-96867</v>
      </c>
      <c r="BU6" s="53">
        <f t="shared" si="6"/>
        <v>-69590</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102</v>
      </c>
      <c r="CM6" s="51">
        <f t="shared" ref="CM6:CN6" si="7">CM8</f>
        <v>0</v>
      </c>
      <c r="CN6" s="51">
        <f t="shared" si="7"/>
        <v>567077</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50.5</v>
      </c>
      <c r="DL6" s="52">
        <f t="shared" ref="DL6:DT6" si="9">IF(DL8="-",NA(),DL8)</f>
        <v>49.5</v>
      </c>
      <c r="DM6" s="52">
        <f t="shared" si="9"/>
        <v>54.3</v>
      </c>
      <c r="DN6" s="52">
        <f t="shared" si="9"/>
        <v>55.7</v>
      </c>
      <c r="DO6" s="52">
        <f t="shared" si="9"/>
        <v>43.8</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104</v>
      </c>
      <c r="B7" s="48">
        <f t="shared" ref="B7:X7" si="10">B8</f>
        <v>2024</v>
      </c>
      <c r="C7" s="48">
        <f t="shared" si="10"/>
        <v>271004</v>
      </c>
      <c r="D7" s="48">
        <f t="shared" si="10"/>
        <v>47</v>
      </c>
      <c r="E7" s="48">
        <f t="shared" si="10"/>
        <v>14</v>
      </c>
      <c r="F7" s="48">
        <f t="shared" si="10"/>
        <v>0</v>
      </c>
      <c r="G7" s="48">
        <f t="shared" si="10"/>
        <v>18</v>
      </c>
      <c r="H7" s="48" t="str">
        <f t="shared" si="10"/>
        <v>大阪府　大阪市</v>
      </c>
      <c r="I7" s="48" t="str">
        <f t="shared" si="10"/>
        <v>土佐堀地下駐車場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27</v>
      </c>
      <c r="S7" s="50" t="str">
        <f t="shared" si="10"/>
        <v>駅</v>
      </c>
      <c r="T7" s="50" t="str">
        <f t="shared" si="10"/>
        <v>有</v>
      </c>
      <c r="U7" s="51">
        <f t="shared" si="10"/>
        <v>8314</v>
      </c>
      <c r="V7" s="51">
        <f t="shared" si="10"/>
        <v>210</v>
      </c>
      <c r="W7" s="51">
        <f t="shared" si="10"/>
        <v>600</v>
      </c>
      <c r="X7" s="50" t="str">
        <f t="shared" si="10"/>
        <v>利用料金制</v>
      </c>
      <c r="Y7" s="52">
        <f>Y8</f>
        <v>50.9</v>
      </c>
      <c r="Z7" s="52">
        <f t="shared" ref="Z7:AH7" si="11">Z8</f>
        <v>33.200000000000003</v>
      </c>
      <c r="AA7" s="52">
        <f t="shared" si="11"/>
        <v>41.3</v>
      </c>
      <c r="AB7" s="52">
        <f t="shared" si="11"/>
        <v>35.9</v>
      </c>
      <c r="AC7" s="52">
        <f t="shared" si="11"/>
        <v>41.7</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-96.3</v>
      </c>
      <c r="BG7" s="52">
        <f t="shared" ref="BG7:BO7" si="14">BG8</f>
        <v>-201.1</v>
      </c>
      <c r="BH7" s="52">
        <f t="shared" si="14"/>
        <v>-142.1</v>
      </c>
      <c r="BI7" s="52">
        <f t="shared" si="14"/>
        <v>-178.7</v>
      </c>
      <c r="BJ7" s="52">
        <f t="shared" si="14"/>
        <v>-139.9</v>
      </c>
      <c r="BK7" s="52">
        <f t="shared" si="14"/>
        <v>-81</v>
      </c>
      <c r="BL7" s="52">
        <f t="shared" si="14"/>
        <v>-25.1</v>
      </c>
      <c r="BM7" s="52">
        <f t="shared" si="14"/>
        <v>-18</v>
      </c>
      <c r="BN7" s="52">
        <f t="shared" si="14"/>
        <v>-20.7</v>
      </c>
      <c r="BO7" s="52">
        <f t="shared" si="14"/>
        <v>-20</v>
      </c>
      <c r="BP7" s="49"/>
      <c r="BQ7" s="53">
        <f>BQ8</f>
        <v>-53909</v>
      </c>
      <c r="BR7" s="53">
        <f t="shared" ref="BR7:BZ7" si="15">BR8</f>
        <v>-97263</v>
      </c>
      <c r="BS7" s="53">
        <f t="shared" si="15"/>
        <v>-74913</v>
      </c>
      <c r="BT7" s="53">
        <f t="shared" si="15"/>
        <v>-96867</v>
      </c>
      <c r="BU7" s="53">
        <f t="shared" si="15"/>
        <v>-69590</v>
      </c>
      <c r="BV7" s="53">
        <f t="shared" si="15"/>
        <v>4836</v>
      </c>
      <c r="BW7" s="53">
        <f t="shared" si="15"/>
        <v>37213</v>
      </c>
      <c r="BX7" s="53">
        <f t="shared" si="15"/>
        <v>17293</v>
      </c>
      <c r="BY7" s="53">
        <f t="shared" si="15"/>
        <v>15316</v>
      </c>
      <c r="BZ7" s="53">
        <f t="shared" si="15"/>
        <v>8831</v>
      </c>
      <c r="CA7" s="51"/>
      <c r="CB7" s="52" t="s">
        <v>105</v>
      </c>
      <c r="CC7" s="52" t="s">
        <v>105</v>
      </c>
      <c r="CD7" s="52" t="s">
        <v>105</v>
      </c>
      <c r="CE7" s="52" t="s">
        <v>105</v>
      </c>
      <c r="CF7" s="52" t="s">
        <v>105</v>
      </c>
      <c r="CG7" s="52" t="s">
        <v>105</v>
      </c>
      <c r="CH7" s="52" t="s">
        <v>105</v>
      </c>
      <c r="CI7" s="52" t="s">
        <v>105</v>
      </c>
      <c r="CJ7" s="52" t="s">
        <v>105</v>
      </c>
      <c r="CK7" s="52" t="s">
        <v>106</v>
      </c>
      <c r="CL7" s="49"/>
      <c r="CM7" s="51">
        <f>CM8</f>
        <v>0</v>
      </c>
      <c r="CN7" s="51">
        <f>CN8</f>
        <v>567077</v>
      </c>
      <c r="CO7" s="52" t="s">
        <v>105</v>
      </c>
      <c r="CP7" s="52" t="s">
        <v>105</v>
      </c>
      <c r="CQ7" s="52" t="s">
        <v>105</v>
      </c>
      <c r="CR7" s="52" t="s">
        <v>105</v>
      </c>
      <c r="CS7" s="52" t="s">
        <v>105</v>
      </c>
      <c r="CT7" s="52" t="s">
        <v>105</v>
      </c>
      <c r="CU7" s="52" t="s">
        <v>105</v>
      </c>
      <c r="CV7" s="52" t="s">
        <v>105</v>
      </c>
      <c r="CW7" s="52" t="s">
        <v>105</v>
      </c>
      <c r="CX7" s="52" t="s">
        <v>103</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50.5</v>
      </c>
      <c r="DL7" s="52">
        <f t="shared" ref="DL7:DT7" si="17">DL8</f>
        <v>49.5</v>
      </c>
      <c r="DM7" s="52">
        <f t="shared" si="17"/>
        <v>54.3</v>
      </c>
      <c r="DN7" s="52">
        <f t="shared" si="17"/>
        <v>55.7</v>
      </c>
      <c r="DO7" s="52">
        <f t="shared" si="17"/>
        <v>43.8</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271004</v>
      </c>
      <c r="D8" s="55">
        <v>47</v>
      </c>
      <c r="E8" s="55">
        <v>14</v>
      </c>
      <c r="F8" s="55">
        <v>0</v>
      </c>
      <c r="G8" s="55">
        <v>18</v>
      </c>
      <c r="H8" s="55" t="s">
        <v>107</v>
      </c>
      <c r="I8" s="55" t="s">
        <v>108</v>
      </c>
      <c r="J8" s="55" t="s">
        <v>109</v>
      </c>
      <c r="K8" s="55" t="s">
        <v>110</v>
      </c>
      <c r="L8" s="55" t="s">
        <v>111</v>
      </c>
      <c r="M8" s="55" t="s">
        <v>112</v>
      </c>
      <c r="N8" s="55" t="s">
        <v>113</v>
      </c>
      <c r="O8" s="56" t="s">
        <v>114</v>
      </c>
      <c r="P8" s="57" t="s">
        <v>115</v>
      </c>
      <c r="Q8" s="57" t="s">
        <v>116</v>
      </c>
      <c r="R8" s="58">
        <v>27</v>
      </c>
      <c r="S8" s="57" t="s">
        <v>117</v>
      </c>
      <c r="T8" s="57" t="s">
        <v>118</v>
      </c>
      <c r="U8" s="58">
        <v>8314</v>
      </c>
      <c r="V8" s="58">
        <v>210</v>
      </c>
      <c r="W8" s="58">
        <v>600</v>
      </c>
      <c r="X8" s="57" t="s">
        <v>119</v>
      </c>
      <c r="Y8" s="59">
        <v>50.9</v>
      </c>
      <c r="Z8" s="59">
        <v>33.200000000000003</v>
      </c>
      <c r="AA8" s="59">
        <v>41.3</v>
      </c>
      <c r="AB8" s="59">
        <v>35.9</v>
      </c>
      <c r="AC8" s="59">
        <v>41.7</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-96.3</v>
      </c>
      <c r="BG8" s="59">
        <v>-201.1</v>
      </c>
      <c r="BH8" s="59">
        <v>-142.1</v>
      </c>
      <c r="BI8" s="59">
        <v>-178.7</v>
      </c>
      <c r="BJ8" s="59">
        <v>-139.9</v>
      </c>
      <c r="BK8" s="59">
        <v>-81</v>
      </c>
      <c r="BL8" s="59">
        <v>-25.1</v>
      </c>
      <c r="BM8" s="59">
        <v>-18</v>
      </c>
      <c r="BN8" s="59">
        <v>-20.7</v>
      </c>
      <c r="BO8" s="59">
        <v>-20</v>
      </c>
      <c r="BP8" s="56">
        <v>2</v>
      </c>
      <c r="BQ8" s="60">
        <v>-53909</v>
      </c>
      <c r="BR8" s="60">
        <v>-97263</v>
      </c>
      <c r="BS8" s="60">
        <v>-74913</v>
      </c>
      <c r="BT8" s="61">
        <v>-96867</v>
      </c>
      <c r="BU8" s="61">
        <v>-69590</v>
      </c>
      <c r="BV8" s="60">
        <v>4836</v>
      </c>
      <c r="BW8" s="60">
        <v>37213</v>
      </c>
      <c r="BX8" s="60">
        <v>17293</v>
      </c>
      <c r="BY8" s="60">
        <v>15316</v>
      </c>
      <c r="BZ8" s="60">
        <v>8831</v>
      </c>
      <c r="CA8" s="58">
        <v>10905</v>
      </c>
      <c r="CB8" s="59" t="s">
        <v>111</v>
      </c>
      <c r="CC8" s="59" t="s">
        <v>111</v>
      </c>
      <c r="CD8" s="59" t="s">
        <v>111</v>
      </c>
      <c r="CE8" s="59" t="s">
        <v>111</v>
      </c>
      <c r="CF8" s="59" t="s">
        <v>111</v>
      </c>
      <c r="CG8" s="59" t="s">
        <v>111</v>
      </c>
      <c r="CH8" s="59" t="s">
        <v>111</v>
      </c>
      <c r="CI8" s="59" t="s">
        <v>111</v>
      </c>
      <c r="CJ8" s="59" t="s">
        <v>111</v>
      </c>
      <c r="CK8" s="59" t="s">
        <v>111</v>
      </c>
      <c r="CL8" s="56" t="s">
        <v>111</v>
      </c>
      <c r="CM8" s="58">
        <v>0</v>
      </c>
      <c r="CN8" s="58">
        <v>567077</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88</v>
      </c>
      <c r="DF8" s="59">
        <v>77.3</v>
      </c>
      <c r="DG8" s="59">
        <v>51.8</v>
      </c>
      <c r="DH8" s="59">
        <v>45.3</v>
      </c>
      <c r="DI8" s="59">
        <v>30</v>
      </c>
      <c r="DJ8" s="56">
        <v>73.400000000000006</v>
      </c>
      <c r="DK8" s="59">
        <v>50.5</v>
      </c>
      <c r="DL8" s="59">
        <v>49.5</v>
      </c>
      <c r="DM8" s="59">
        <v>54.3</v>
      </c>
      <c r="DN8" s="59">
        <v>55.7</v>
      </c>
      <c r="DO8" s="59">
        <v>43.8</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FB8A322-0EBA-4F48-B487-F446DF69EFD4}"/>
</file>

<file path=customXml/itemProps2.xml><?xml version="1.0" encoding="utf-8"?>
<ds:datastoreItem xmlns:ds="http://schemas.openxmlformats.org/officeDocument/2006/customXml" ds:itemID="{A2E3117A-8E79-4184-8FA0-7091B6C8E1DA}"/>
</file>

<file path=customXml/itemProps3.xml><?xml version="1.0" encoding="utf-8"?>
<ds:datastoreItem xmlns:ds="http://schemas.openxmlformats.org/officeDocument/2006/customXml" ds:itemID="{DB3D9C8B-712A-47ED-8680-C3113342289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2026-01-29T10:37:20Z</cp:lastPrinted>
  <dcterms:created xsi:type="dcterms:W3CDTF">2025-12-12T09:30:50Z</dcterms:created>
  <dcterms:modified xsi:type="dcterms:W3CDTF">2026-02-02T05:43:05Z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