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303ACEA7-06D6-4A6D-A2B9-5A24CEEC76E7}" xr6:coauthVersionLast="47" xr6:coauthVersionMax="47" xr10:uidLastSave="{00000000-0000-0000-0000-000000000000}"/>
  <workbookProtection workbookAlgorithmName="SHA-512" workbookHashValue="6SzMFEJHn9F0Os5qgyURnl9kE/z6dC8aDUYD042yTCT+jh2veZwBkaqUrbv5RWl9qmVFtoeJRDkPaZALXDlcsw==" workbookSaltValue="c37YbMqNKlhXCTrC9fDUqg=="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B6" i="4"/>
  <c r="IT76" i="4" l="1"/>
  <c r="CS51" i="4"/>
  <c r="HJ30" i="4"/>
  <c r="CS30" i="4"/>
  <c r="MA51" i="4"/>
  <c r="HJ51" i="4"/>
  <c r="MA30" i="4"/>
  <c r="BZ76" i="4"/>
  <c r="MI76" i="4"/>
  <c r="C11" i="5"/>
  <c r="D11" i="5"/>
  <c r="E11" i="5"/>
  <c r="B11" i="5"/>
  <c r="FX30" i="4" l="1"/>
  <c r="BG30" i="4"/>
  <c r="AV76" i="4"/>
  <c r="KO51" i="4"/>
  <c r="LE76" i="4"/>
  <c r="FX51" i="4"/>
  <c r="KO30" i="4"/>
  <c r="HP76" i="4"/>
  <c r="BG51" i="4"/>
  <c r="AN30" i="4"/>
  <c r="AG76" i="4"/>
  <c r="JV51" i="4"/>
  <c r="KP76" i="4"/>
  <c r="FE51" i="4"/>
  <c r="JV30" i="4"/>
  <c r="HA76" i="4"/>
  <c r="AN51" i="4"/>
  <c r="FE30" i="4"/>
  <c r="GL76" i="4"/>
  <c r="U51" i="4"/>
  <c r="EL30" i="4"/>
  <c r="U30" i="4"/>
  <c r="R76" i="4"/>
  <c r="JC51" i="4"/>
  <c r="KA76" i="4"/>
  <c r="JC30" i="4"/>
  <c r="EL51" i="4"/>
  <c r="LH51" i="4"/>
  <c r="LT76" i="4"/>
  <c r="GQ51" i="4"/>
  <c r="LH30" i="4"/>
  <c r="IE76" i="4"/>
  <c r="BZ51" i="4"/>
  <c r="GQ30" i="4"/>
  <c r="BZ30" i="4"/>
  <c r="BK76" i="4"/>
</calcChain>
</file>

<file path=xl/sharedStrings.xml><?xml version="1.0" encoding="utf-8"?>
<sst xmlns="http://schemas.openxmlformats.org/spreadsheetml/2006/main" count="278" uniqueCount="128">
  <si>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</si>
  <si>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</si>
  <si>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</si>
  <si>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</si>
  <si>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</si>
  <si>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</si>
  <si>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</si>
  <si>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</si>
  <si>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</si>
  <si>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</si>
  <si>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</si>
  <si>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</si>
  <si>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</si>
  <si>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</si>
  <si>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</si>
  <si>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</si>
  <si>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</si>
  <si>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</si>
  <si>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</si>
  <si>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</si>
  <si>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</si>
  <si>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</si>
  <si>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</si>
  <si>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</si>
  <si>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</si>
  <si>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</si>
  <si>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</si>
  <si>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</si>
  <si>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</si>
  <si>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</si>
  <si>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</si>
  <si>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</si>
  <si>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</si>
  <si>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</si>
  <si>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</si>
  <si>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</si>
  <si>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</si>
  <si>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</si>
  <si>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</si>
  <si>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</si>
  <si>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</si>
  <si>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</si>
  <si>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</si>
  <si>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</si>
  <si>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</si>
  <si>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</si>
  <si>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</si>
  <si>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</si>
  <si>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</si>
  <si>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</si>
  <si>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</si>
  <si>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</si>
  <si>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</si>
  <si>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</si>
  <si>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</si>
  <si>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</si>
  <si>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</si>
  <si>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</si>
  <si>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</si>
  <si>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</si>
  <si>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</si>
  <si>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</si>
  <si>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</si>
  <si>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</si>
  <si>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</si>
  <si>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</si>
  <si>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</si>
  <si>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</si>
  <si>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</si>
  <si>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</si>
  <si>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</si>
  <si>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</si>
  <si>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</si>
  <si>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</si>
  <si>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</si>
  <si>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</si>
  <si>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</si>
  <si>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</si>
  <si>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</si>
  <si>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</si>
  <si>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</si>
  <si>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</si>
  <si>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</si>
  <si>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</si>
  <si>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</si>
  <si>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</si>
  <si>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</si>
  <si>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</si>
  <si>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</si>
  <si>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</si>
  <si>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</si>
  <si>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</si>
  <si>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</si>
  <si>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</si>
  <si>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</si>
  <si>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</si>
  <si>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</si>
  <si>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</si>
  <si>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</si>
  <si>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</si>
  <si>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</si>
  <si>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</si>
  <si>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</si>
  <si>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</si>
  <si>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</si>
  <si>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</si>
  <si>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大阪府　大阪市</t>
  </si>
  <si>
    <t>安土町地下駐車場</t>
  </si>
  <si>
    <t>法非適用</t>
  </si>
  <si>
    <t>駐車場整備事業</t>
  </si>
  <si>
    <t>-</t>
  </si>
  <si>
    <t>Ａ２Ｂ１</t>
  </si>
  <si>
    <t>非設置</t>
  </si>
  <si>
    <t>該当数値なし</t>
  </si>
  <si>
    <t>都市計画駐車場</t>
  </si>
  <si>
    <t>地下式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</si>
  <si>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</si>
  <si>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</si>
  <si>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</si>
  <si>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</si>
  <si>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</si>
  <si>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</si>
  <si>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</si>
  <si>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</si>
  <si>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・収支状況は、上記のとおり、類似施設と比較して低い水準であります。今後も機械設備の更新工事費等管理コストは多額であると考えられます。
・安土町地下駐車場は、大阪市駐車基本計画を基に市内の路上駐車違反防止のため本市が管理運営を行っており、今後も同目的達成のため、本市が管理を継続していく方針です。</t>
    <phoneticPr fontId="5"/>
  </si>
  <si>
    <r>
      <t>・⑪稼働率は、類似施設と比べて数値が低い水準ではありますが、大阪市内の繁華街に位置しており、長時間利用の車両が多いことが要因です。また、R2以降はコロナ影響により回復できず減少しております</t>
    </r>
    <r>
      <rPr>
        <sz val="11"/>
        <rFont val="ＭＳ ゴシック"/>
        <family val="3"/>
        <charset val="128"/>
      </rPr>
      <t>がコロナ前の水準に戻りつつあります</t>
    </r>
    <r>
      <rPr>
        <sz val="11"/>
        <color theme="1"/>
        <rFont val="ＭＳ ゴシック"/>
        <family val="3"/>
        <charset val="128"/>
      </rPr>
      <t>。</t>
    </r>
    <rPh sb="2" eb="5">
      <t>カドウリツ</t>
    </rPh>
    <rPh sb="18" eb="19">
      <t>ヒク</t>
    </rPh>
    <rPh sb="20" eb="22">
      <t>スイジュン</t>
    </rPh>
    <rPh sb="98" eb="99">
      <t>マエ</t>
    </rPh>
    <rPh sb="100" eb="102">
      <t>スイジュン</t>
    </rPh>
    <rPh sb="103" eb="104">
      <t>モド</t>
    </rPh>
    <phoneticPr fontId="5"/>
  </si>
  <si>
    <t>・⑦安土町地下駐車場は、現時点において周辺の駐車需要を充たすために必要な施設であり、駐車場用地以外の用途転用は予定しておりません。
・⑧設備投資見込額は、設備の老朽化が進んでいることから、設備投資の見込み額が増加する傾向にあります。
・⑩企業債残高はありません。</t>
    <rPh sb="77" eb="79">
      <t>セツビ</t>
    </rPh>
    <rPh sb="80" eb="83">
      <t>ロウキュウカ</t>
    </rPh>
    <rPh sb="84" eb="85">
      <t>スス</t>
    </rPh>
    <rPh sb="94" eb="98">
      <t>セツビトウシ</t>
    </rPh>
    <rPh sb="99" eb="101">
      <t>ミコ</t>
    </rPh>
    <rPh sb="102" eb="103">
      <t>ガク</t>
    </rPh>
    <phoneticPr fontId="5"/>
  </si>
  <si>
    <t>・①収益的収支比率は、類似施設と比較し、大幅に下回っており、黒字も確保できておりせん。
・②③他会計補助金は発生しておりません。
・④売上高GOP比率は、類似施設と比較し、R6は水準を下回っており,営業総利益も確保できておりません。
・⑤EBITDAは類似施設と比較して、R6は大幅に下回っており、収益性も確保できておりません。</t>
    <rPh sb="105" eb="107">
      <t>カクホ</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</si>
</sst>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94.9</c:v>
                </c:pt>
                <c:pt idx="1">
                  <c:v>119.2</c:v>
                </c:pt>
                <c:pt idx="2">
                  <c:v>90</c:v>
                </c:pt>
                <c:pt idx="3">
                  <c:v>92.9</c:v>
                </c:pt>
                <c:pt idx="4">
                  <c:v>75.7</c:v>
                </c:pt>
              </c:numCache>
            </c:numRef>
          </c:val>
          <c:extLst>
            <c:ext xmlns:c16="http://schemas.microsoft.com/office/drawing/2014/chart" uri="{C3380CC4-5D6E-409C-BE32-E72D297353CC}">
              <c16:uniqueId val="{00000000-5B3B-4C57-92E5-A6371B3AC44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5B3B-4C57-92E5-A6371B3AC44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AB7-4002-BD99-989A1D7DCD9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6AB7-4002-BD99-989A1D7DCD9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6AD0-4E78-B16F-60FEE6B20FF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AD0-4E78-B16F-60FEE6B20FF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460-4DFC-9B93-1A103D43849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460-4DFC-9B93-1A103D43849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636-40EE-8184-658C8EE92D6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7636-40EE-8184-658C8EE92D6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778-4B90-B17E-69859ED3560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D778-4B90-B17E-69859ED3560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77.2</c:v>
                </c:pt>
                <c:pt idx="1">
                  <c:v>74</c:v>
                </c:pt>
                <c:pt idx="2">
                  <c:v>63.8</c:v>
                </c:pt>
                <c:pt idx="3">
                  <c:v>58.4</c:v>
                </c:pt>
                <c:pt idx="4">
                  <c:v>71</c:v>
                </c:pt>
              </c:numCache>
            </c:numRef>
          </c:val>
          <c:extLst>
            <c:ext xmlns:c16="http://schemas.microsoft.com/office/drawing/2014/chart" uri="{C3380CC4-5D6E-409C-BE32-E72D297353CC}">
              <c16:uniqueId val="{00000000-D9D4-4802-B993-95AA7C4EF6E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D9D4-4802-B993-95AA7C4EF6E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-5.4</c:v>
                </c:pt>
                <c:pt idx="1">
                  <c:v>16.100000000000001</c:v>
                </c:pt>
                <c:pt idx="2">
                  <c:v>-11.2</c:v>
                </c:pt>
                <c:pt idx="3">
                  <c:v>-7.6</c:v>
                </c:pt>
                <c:pt idx="4">
                  <c:v>-32.1</c:v>
                </c:pt>
              </c:numCache>
            </c:numRef>
          </c:val>
          <c:extLst>
            <c:ext xmlns:c16="http://schemas.microsoft.com/office/drawing/2014/chart" uri="{C3380CC4-5D6E-409C-BE32-E72D297353CC}">
              <c16:uniqueId val="{00000000-AE59-475F-A8C8-8A08F1874E4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AE59-475F-A8C8-8A08F1874E4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-10429</c:v>
                </c:pt>
                <c:pt idx="1">
                  <c:v>30058</c:v>
                </c:pt>
                <c:pt idx="2">
                  <c:v>-19276</c:v>
                </c:pt>
                <c:pt idx="3">
                  <c:v>-12770</c:v>
                </c:pt>
                <c:pt idx="4">
                  <c:v>-61139</c:v>
                </c:pt>
              </c:numCache>
            </c:numRef>
          </c:val>
          <c:extLst>
            <c:ext xmlns:c16="http://schemas.microsoft.com/office/drawing/2014/chart" uri="{C3380CC4-5D6E-409C-BE32-E72D297353CC}">
              <c16:uniqueId val="{00000000-BD88-4229-9F45-172C0A3A37B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BD88-4229-9F45-172C0A3A37B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Q9" zoomScale="90" zoomScaleNormal="9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大阪府大阪市　安土町地下駐車場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9</v>
      </c>
      <c r="NE7" s="136"/>
      <c r="NF7" s="136"/>
      <c r="NG7" s="136"/>
      <c r="NH7" s="136"/>
      <c r="NI7" s="136"/>
      <c r="NJ7" s="136"/>
      <c r="NK7" s="136"/>
      <c r="NL7" s="136"/>
      <c r="NM7" s="136"/>
      <c r="NN7" s="136"/>
      <c r="NO7" s="136"/>
      <c r="NP7" s="136"/>
      <c r="NQ7" s="137"/>
    </row>
    <row r="8" spans="1:382" ht="18.75" customHeight="1" x14ac:dyDescent="0.15">
      <c r="A8" s="2"/>
      <c r="B8" s="116" t="str">
        <f>データ!J7</f>
        <v>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データ!K7</f>
        <v>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データ!L7</f>
        <v>-</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3" t="str">
        <f>データ!M7</f>
        <v>Ａ２Ｂ１</v>
      </c>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t="str">
        <f>データ!N7</f>
        <v>非設置</v>
      </c>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2"/>
      <c r="GZ8" s="2"/>
      <c r="HA8" s="2"/>
      <c r="HB8" s="2"/>
      <c r="HC8" s="2"/>
      <c r="HD8" s="2"/>
      <c r="HE8" s="2"/>
      <c r="HF8" s="2"/>
      <c r="HG8" s="2"/>
      <c r="HH8" s="2"/>
      <c r="HI8" s="2"/>
      <c r="HJ8" s="2"/>
      <c r="HK8" s="2"/>
      <c r="HL8" s="2"/>
      <c r="HM8" s="2"/>
      <c r="HN8" s="2"/>
      <c r="HO8" s="2"/>
      <c r="HP8" s="2"/>
      <c r="HQ8" s="2"/>
      <c r="HR8" s="2"/>
      <c r="HS8" s="2"/>
      <c r="HT8" s="2"/>
      <c r="HU8" s="2"/>
      <c r="HV8" s="2"/>
      <c r="HW8" s="2"/>
      <c r="HX8" s="103" t="str">
        <f>データ!S7</f>
        <v>商業施設</v>
      </c>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t="str">
        <f>データ!T7</f>
        <v>有</v>
      </c>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19">
        <f>データ!U7</f>
        <v>9500</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10</v>
      </c>
      <c r="NE8" s="131"/>
      <c r="NF8" s="120" t="s">
        <v>11</v>
      </c>
      <c r="NG8" s="120"/>
      <c r="NH8" s="120"/>
      <c r="NI8" s="120"/>
      <c r="NJ8" s="120"/>
      <c r="NK8" s="120"/>
      <c r="NL8" s="120"/>
      <c r="NM8" s="120"/>
      <c r="NN8" s="120"/>
      <c r="NO8" s="120"/>
      <c r="NP8" s="120"/>
      <c r="NQ8" s="121"/>
    </row>
    <row r="9" spans="1:382" ht="18.75" customHeight="1" x14ac:dyDescent="0.15">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19</v>
      </c>
      <c r="NE9" s="127"/>
      <c r="NF9" s="128" t="s">
        <v>20</v>
      </c>
      <c r="NG9" s="128"/>
      <c r="NH9" s="128"/>
      <c r="NI9" s="128"/>
      <c r="NJ9" s="128"/>
      <c r="NK9" s="128"/>
      <c r="NL9" s="128"/>
      <c r="NM9" s="128"/>
      <c r="NN9" s="128"/>
      <c r="NO9" s="128"/>
      <c r="NP9" s="128"/>
      <c r="NQ9" s="129"/>
    </row>
    <row r="10" spans="1:382" ht="18.75" customHeight="1" x14ac:dyDescent="0.15">
      <c r="A10" s="2"/>
      <c r="B10" s="110" t="str">
        <f>データ!O7</f>
        <v>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114</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データ!Q7</f>
        <v>地下式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24</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データ!V7</f>
        <v>500</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データ!W7</f>
        <v>700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3" t="str">
        <f>データ!X7</f>
        <v>利用料金制</v>
      </c>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2"/>
      <c r="ND10" s="104" t="s">
        <v>21</v>
      </c>
      <c r="NE10" s="105"/>
      <c r="NF10" s="106" t="s">
        <v>22</v>
      </c>
      <c r="NG10" s="106"/>
      <c r="NH10" s="106"/>
      <c r="NI10" s="106"/>
      <c r="NJ10" s="106"/>
      <c r="NK10" s="106"/>
      <c r="NL10" s="106"/>
      <c r="NM10" s="106"/>
      <c r="NN10" s="106"/>
      <c r="NO10" s="106"/>
      <c r="NP10" s="106"/>
      <c r="NQ10" s="107"/>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8" t="s">
        <v>23</v>
      </c>
      <c r="NE11" s="108"/>
      <c r="NF11" s="108"/>
      <c r="NG11" s="108"/>
      <c r="NH11" s="108"/>
      <c r="NI11" s="108"/>
      <c r="NJ11" s="108"/>
      <c r="NK11" s="108"/>
      <c r="NL11" s="108"/>
      <c r="NM11" s="108"/>
      <c r="NN11" s="108"/>
      <c r="NO11" s="108"/>
      <c r="NP11" s="108"/>
      <c r="NQ11" s="108"/>
      <c r="NR11" s="108"/>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8"/>
      <c r="NE12" s="108"/>
      <c r="NF12" s="108"/>
      <c r="NG12" s="108"/>
      <c r="NH12" s="108"/>
      <c r="NI12" s="108"/>
      <c r="NJ12" s="108"/>
      <c r="NK12" s="108"/>
      <c r="NL12" s="108"/>
      <c r="NM12" s="108"/>
      <c r="NN12" s="108"/>
      <c r="NO12" s="108"/>
      <c r="NP12" s="108"/>
      <c r="NQ12" s="108"/>
      <c r="NR12" s="10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9"/>
      <c r="NE13" s="109"/>
      <c r="NF13" s="109"/>
      <c r="NG13" s="109"/>
      <c r="NH13" s="109"/>
      <c r="NI13" s="109"/>
      <c r="NJ13" s="109"/>
      <c r="NK13" s="109"/>
      <c r="NL13" s="109"/>
      <c r="NM13" s="109"/>
      <c r="NN13" s="109"/>
      <c r="NO13" s="109"/>
      <c r="NP13" s="109"/>
      <c r="NQ13" s="109"/>
      <c r="NR13" s="109"/>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127</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94.9</v>
      </c>
      <c r="V31" s="98"/>
      <c r="W31" s="98"/>
      <c r="X31" s="98"/>
      <c r="Y31" s="98"/>
      <c r="Z31" s="98"/>
      <c r="AA31" s="98"/>
      <c r="AB31" s="98"/>
      <c r="AC31" s="98"/>
      <c r="AD31" s="98"/>
      <c r="AE31" s="98"/>
      <c r="AF31" s="98"/>
      <c r="AG31" s="98"/>
      <c r="AH31" s="98"/>
      <c r="AI31" s="98"/>
      <c r="AJ31" s="98"/>
      <c r="AK31" s="98"/>
      <c r="AL31" s="98"/>
      <c r="AM31" s="98"/>
      <c r="AN31" s="98">
        <f>データ!Z7</f>
        <v>119.2</v>
      </c>
      <c r="AO31" s="98"/>
      <c r="AP31" s="98"/>
      <c r="AQ31" s="98"/>
      <c r="AR31" s="98"/>
      <c r="AS31" s="98"/>
      <c r="AT31" s="98"/>
      <c r="AU31" s="98"/>
      <c r="AV31" s="98"/>
      <c r="AW31" s="98"/>
      <c r="AX31" s="98"/>
      <c r="AY31" s="98"/>
      <c r="AZ31" s="98"/>
      <c r="BA31" s="98"/>
      <c r="BB31" s="98"/>
      <c r="BC31" s="98"/>
      <c r="BD31" s="98"/>
      <c r="BE31" s="98"/>
      <c r="BF31" s="98"/>
      <c r="BG31" s="98">
        <f>データ!AA7</f>
        <v>90</v>
      </c>
      <c r="BH31" s="98"/>
      <c r="BI31" s="98"/>
      <c r="BJ31" s="98"/>
      <c r="BK31" s="98"/>
      <c r="BL31" s="98"/>
      <c r="BM31" s="98"/>
      <c r="BN31" s="98"/>
      <c r="BO31" s="98"/>
      <c r="BP31" s="98"/>
      <c r="BQ31" s="98"/>
      <c r="BR31" s="98"/>
      <c r="BS31" s="98"/>
      <c r="BT31" s="98"/>
      <c r="BU31" s="98"/>
      <c r="BV31" s="98"/>
      <c r="BW31" s="98"/>
      <c r="BX31" s="98"/>
      <c r="BY31" s="98"/>
      <c r="BZ31" s="98">
        <f>データ!AB7</f>
        <v>92.9</v>
      </c>
      <c r="CA31" s="98"/>
      <c r="CB31" s="98"/>
      <c r="CC31" s="98"/>
      <c r="CD31" s="98"/>
      <c r="CE31" s="98"/>
      <c r="CF31" s="98"/>
      <c r="CG31" s="98"/>
      <c r="CH31" s="98"/>
      <c r="CI31" s="98"/>
      <c r="CJ31" s="98"/>
      <c r="CK31" s="98"/>
      <c r="CL31" s="98"/>
      <c r="CM31" s="98"/>
      <c r="CN31" s="98"/>
      <c r="CO31" s="98"/>
      <c r="CP31" s="98"/>
      <c r="CQ31" s="98"/>
      <c r="CR31" s="98"/>
      <c r="CS31" s="98">
        <f>データ!AC7</f>
        <v>75.7</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77.2</v>
      </c>
      <c r="JD31" s="67"/>
      <c r="JE31" s="67"/>
      <c r="JF31" s="67"/>
      <c r="JG31" s="67"/>
      <c r="JH31" s="67"/>
      <c r="JI31" s="67"/>
      <c r="JJ31" s="67"/>
      <c r="JK31" s="67"/>
      <c r="JL31" s="67"/>
      <c r="JM31" s="67"/>
      <c r="JN31" s="67"/>
      <c r="JO31" s="67"/>
      <c r="JP31" s="67"/>
      <c r="JQ31" s="67"/>
      <c r="JR31" s="67"/>
      <c r="JS31" s="67"/>
      <c r="JT31" s="67"/>
      <c r="JU31" s="68"/>
      <c r="JV31" s="66">
        <f>データ!DL7</f>
        <v>74</v>
      </c>
      <c r="JW31" s="67"/>
      <c r="JX31" s="67"/>
      <c r="JY31" s="67"/>
      <c r="JZ31" s="67"/>
      <c r="KA31" s="67"/>
      <c r="KB31" s="67"/>
      <c r="KC31" s="67"/>
      <c r="KD31" s="67"/>
      <c r="KE31" s="67"/>
      <c r="KF31" s="67"/>
      <c r="KG31" s="67"/>
      <c r="KH31" s="67"/>
      <c r="KI31" s="67"/>
      <c r="KJ31" s="67"/>
      <c r="KK31" s="67"/>
      <c r="KL31" s="67"/>
      <c r="KM31" s="67"/>
      <c r="KN31" s="68"/>
      <c r="KO31" s="66">
        <f>データ!DM7</f>
        <v>63.8</v>
      </c>
      <c r="KP31" s="67"/>
      <c r="KQ31" s="67"/>
      <c r="KR31" s="67"/>
      <c r="KS31" s="67"/>
      <c r="KT31" s="67"/>
      <c r="KU31" s="67"/>
      <c r="KV31" s="67"/>
      <c r="KW31" s="67"/>
      <c r="KX31" s="67"/>
      <c r="KY31" s="67"/>
      <c r="KZ31" s="67"/>
      <c r="LA31" s="67"/>
      <c r="LB31" s="67"/>
      <c r="LC31" s="67"/>
      <c r="LD31" s="67"/>
      <c r="LE31" s="67"/>
      <c r="LF31" s="67"/>
      <c r="LG31" s="68"/>
      <c r="LH31" s="66">
        <f>データ!DN7</f>
        <v>58.4</v>
      </c>
      <c r="LI31" s="67"/>
      <c r="LJ31" s="67"/>
      <c r="LK31" s="67"/>
      <c r="LL31" s="67"/>
      <c r="LM31" s="67"/>
      <c r="LN31" s="67"/>
      <c r="LO31" s="67"/>
      <c r="LP31" s="67"/>
      <c r="LQ31" s="67"/>
      <c r="LR31" s="67"/>
      <c r="LS31" s="67"/>
      <c r="LT31" s="67"/>
      <c r="LU31" s="67"/>
      <c r="LV31" s="67"/>
      <c r="LW31" s="67"/>
      <c r="LX31" s="67"/>
      <c r="LY31" s="67"/>
      <c r="LZ31" s="68"/>
      <c r="MA31" s="66">
        <f>データ!DO7</f>
        <v>71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111.3</v>
      </c>
      <c r="V32" s="98"/>
      <c r="W32" s="98"/>
      <c r="X32" s="98"/>
      <c r="Y32" s="98"/>
      <c r="Z32" s="98"/>
      <c r="AA32" s="98"/>
      <c r="AB32" s="98"/>
      <c r="AC32" s="98"/>
      <c r="AD32" s="98"/>
      <c r="AE32" s="98"/>
      <c r="AF32" s="98"/>
      <c r="AG32" s="98"/>
      <c r="AH32" s="98"/>
      <c r="AI32" s="98"/>
      <c r="AJ32" s="98"/>
      <c r="AK32" s="98"/>
      <c r="AL32" s="98"/>
      <c r="AM32" s="98"/>
      <c r="AN32" s="98">
        <f>データ!AE7</f>
        <v>158.80000000000001</v>
      </c>
      <c r="AO32" s="98"/>
      <c r="AP32" s="98"/>
      <c r="AQ32" s="98"/>
      <c r="AR32" s="98"/>
      <c r="AS32" s="98"/>
      <c r="AT32" s="98"/>
      <c r="AU32" s="98"/>
      <c r="AV32" s="98"/>
      <c r="AW32" s="98"/>
      <c r="AX32" s="98"/>
      <c r="AY32" s="98"/>
      <c r="AZ32" s="98"/>
      <c r="BA32" s="98"/>
      <c r="BB32" s="98"/>
      <c r="BC32" s="98"/>
      <c r="BD32" s="98"/>
      <c r="BE32" s="98"/>
      <c r="BF32" s="98"/>
      <c r="BG32" s="98">
        <f>データ!AF7</f>
        <v>120.9</v>
      </c>
      <c r="BH32" s="98"/>
      <c r="BI32" s="98"/>
      <c r="BJ32" s="98"/>
      <c r="BK32" s="98"/>
      <c r="BL32" s="98"/>
      <c r="BM32" s="98"/>
      <c r="BN32" s="98"/>
      <c r="BO32" s="98"/>
      <c r="BP32" s="98"/>
      <c r="BQ32" s="98"/>
      <c r="BR32" s="98"/>
      <c r="BS32" s="98"/>
      <c r="BT32" s="98"/>
      <c r="BU32" s="98"/>
      <c r="BV32" s="98"/>
      <c r="BW32" s="98"/>
      <c r="BX32" s="98"/>
      <c r="BY32" s="98"/>
      <c r="BZ32" s="98">
        <f>データ!AG7</f>
        <v>123.1</v>
      </c>
      <c r="CA32" s="98"/>
      <c r="CB32" s="98"/>
      <c r="CC32" s="98"/>
      <c r="CD32" s="98"/>
      <c r="CE32" s="98"/>
      <c r="CF32" s="98"/>
      <c r="CG32" s="98"/>
      <c r="CH32" s="98"/>
      <c r="CI32" s="98"/>
      <c r="CJ32" s="98"/>
      <c r="CK32" s="98"/>
      <c r="CL32" s="98"/>
      <c r="CM32" s="98"/>
      <c r="CN32" s="98"/>
      <c r="CO32" s="98"/>
      <c r="CP32" s="98"/>
      <c r="CQ32" s="98"/>
      <c r="CR32" s="98"/>
      <c r="CS32" s="98">
        <f>データ!AH7</f>
        <v>116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7.6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00" t="s">
        <v>126</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125</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-5.4</v>
      </c>
      <c r="EM52" s="98"/>
      <c r="EN52" s="98"/>
      <c r="EO52" s="98"/>
      <c r="EP52" s="98"/>
      <c r="EQ52" s="98"/>
      <c r="ER52" s="98"/>
      <c r="ES52" s="98"/>
      <c r="ET52" s="98"/>
      <c r="EU52" s="98"/>
      <c r="EV52" s="98"/>
      <c r="EW52" s="98"/>
      <c r="EX52" s="98"/>
      <c r="EY52" s="98"/>
      <c r="EZ52" s="98"/>
      <c r="FA52" s="98"/>
      <c r="FB52" s="98"/>
      <c r="FC52" s="98"/>
      <c r="FD52" s="98"/>
      <c r="FE52" s="98">
        <f>データ!BG7</f>
        <v>16.100000000000001</v>
      </c>
      <c r="FF52" s="98"/>
      <c r="FG52" s="98"/>
      <c r="FH52" s="98"/>
      <c r="FI52" s="98"/>
      <c r="FJ52" s="98"/>
      <c r="FK52" s="98"/>
      <c r="FL52" s="98"/>
      <c r="FM52" s="98"/>
      <c r="FN52" s="98"/>
      <c r="FO52" s="98"/>
      <c r="FP52" s="98"/>
      <c r="FQ52" s="98"/>
      <c r="FR52" s="98"/>
      <c r="FS52" s="98"/>
      <c r="FT52" s="98"/>
      <c r="FU52" s="98"/>
      <c r="FV52" s="98"/>
      <c r="FW52" s="98"/>
      <c r="FX52" s="98">
        <f>データ!BH7</f>
        <v>-11.2</v>
      </c>
      <c r="FY52" s="98"/>
      <c r="FZ52" s="98"/>
      <c r="GA52" s="98"/>
      <c r="GB52" s="98"/>
      <c r="GC52" s="98"/>
      <c r="GD52" s="98"/>
      <c r="GE52" s="98"/>
      <c r="GF52" s="98"/>
      <c r="GG52" s="98"/>
      <c r="GH52" s="98"/>
      <c r="GI52" s="98"/>
      <c r="GJ52" s="98"/>
      <c r="GK52" s="98"/>
      <c r="GL52" s="98"/>
      <c r="GM52" s="98"/>
      <c r="GN52" s="98"/>
      <c r="GO52" s="98"/>
      <c r="GP52" s="98"/>
      <c r="GQ52" s="98">
        <f>データ!BI7</f>
        <v>-7.6</v>
      </c>
      <c r="GR52" s="98"/>
      <c r="GS52" s="98"/>
      <c r="GT52" s="98"/>
      <c r="GU52" s="98"/>
      <c r="GV52" s="98"/>
      <c r="GW52" s="98"/>
      <c r="GX52" s="98"/>
      <c r="GY52" s="98"/>
      <c r="GZ52" s="98"/>
      <c r="HA52" s="98"/>
      <c r="HB52" s="98"/>
      <c r="HC52" s="98"/>
      <c r="HD52" s="98"/>
      <c r="HE52" s="98"/>
      <c r="HF52" s="98"/>
      <c r="HG52" s="98"/>
      <c r="HH52" s="98"/>
      <c r="HI52" s="98"/>
      <c r="HJ52" s="98">
        <f>データ!BJ7</f>
        <v>-32.1</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-10429</v>
      </c>
      <c r="JD52" s="97"/>
      <c r="JE52" s="97"/>
      <c r="JF52" s="97"/>
      <c r="JG52" s="97"/>
      <c r="JH52" s="97"/>
      <c r="JI52" s="97"/>
      <c r="JJ52" s="97"/>
      <c r="JK52" s="97"/>
      <c r="JL52" s="97"/>
      <c r="JM52" s="97"/>
      <c r="JN52" s="97"/>
      <c r="JO52" s="97"/>
      <c r="JP52" s="97"/>
      <c r="JQ52" s="97"/>
      <c r="JR52" s="97"/>
      <c r="JS52" s="97"/>
      <c r="JT52" s="97"/>
      <c r="JU52" s="97"/>
      <c r="JV52" s="97">
        <f>データ!BR7</f>
        <v>30058</v>
      </c>
      <c r="JW52" s="97"/>
      <c r="JX52" s="97"/>
      <c r="JY52" s="97"/>
      <c r="JZ52" s="97"/>
      <c r="KA52" s="97"/>
      <c r="KB52" s="97"/>
      <c r="KC52" s="97"/>
      <c r="KD52" s="97"/>
      <c r="KE52" s="97"/>
      <c r="KF52" s="97"/>
      <c r="KG52" s="97"/>
      <c r="KH52" s="97"/>
      <c r="KI52" s="97"/>
      <c r="KJ52" s="97"/>
      <c r="KK52" s="97"/>
      <c r="KL52" s="97"/>
      <c r="KM52" s="97"/>
      <c r="KN52" s="97"/>
      <c r="KO52" s="97">
        <f>データ!BS7</f>
        <v>-19276</v>
      </c>
      <c r="KP52" s="97"/>
      <c r="KQ52" s="97"/>
      <c r="KR52" s="97"/>
      <c r="KS52" s="97"/>
      <c r="KT52" s="97"/>
      <c r="KU52" s="97"/>
      <c r="KV52" s="97"/>
      <c r="KW52" s="97"/>
      <c r="KX52" s="97"/>
      <c r="KY52" s="97"/>
      <c r="KZ52" s="97"/>
      <c r="LA52" s="97"/>
      <c r="LB52" s="97"/>
      <c r="LC52" s="97"/>
      <c r="LD52" s="97"/>
      <c r="LE52" s="97"/>
      <c r="LF52" s="97"/>
      <c r="LG52" s="97"/>
      <c r="LH52" s="97">
        <f>データ!BT7</f>
        <v>-12770</v>
      </c>
      <c r="LI52" s="97"/>
      <c r="LJ52" s="97"/>
      <c r="LK52" s="97"/>
      <c r="LL52" s="97"/>
      <c r="LM52" s="97"/>
      <c r="LN52" s="97"/>
      <c r="LO52" s="97"/>
      <c r="LP52" s="97"/>
      <c r="LQ52" s="97"/>
      <c r="LR52" s="97"/>
      <c r="LS52" s="97"/>
      <c r="LT52" s="97"/>
      <c r="LU52" s="97"/>
      <c r="LV52" s="97"/>
      <c r="LW52" s="97"/>
      <c r="LX52" s="97"/>
      <c r="LY52" s="97"/>
      <c r="LZ52" s="97"/>
      <c r="MA52" s="97">
        <f>データ!BU7</f>
        <v>-61139</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654</v>
      </c>
      <c r="V53" s="97"/>
      <c r="W53" s="97"/>
      <c r="X53" s="97"/>
      <c r="Y53" s="97"/>
      <c r="Z53" s="97"/>
      <c r="AA53" s="97"/>
      <c r="AB53" s="97"/>
      <c r="AC53" s="97"/>
      <c r="AD53" s="97"/>
      <c r="AE53" s="97"/>
      <c r="AF53" s="97"/>
      <c r="AG53" s="97"/>
      <c r="AH53" s="97"/>
      <c r="AI53" s="97"/>
      <c r="AJ53" s="97"/>
      <c r="AK53" s="97"/>
      <c r="AL53" s="97"/>
      <c r="AM53" s="97"/>
      <c r="AN53" s="97">
        <f>データ!BA7</f>
        <v>2466</v>
      </c>
      <c r="AO53" s="97"/>
      <c r="AP53" s="97"/>
      <c r="AQ53" s="97"/>
      <c r="AR53" s="97"/>
      <c r="AS53" s="97"/>
      <c r="AT53" s="97"/>
      <c r="AU53" s="97"/>
      <c r="AV53" s="97"/>
      <c r="AW53" s="97"/>
      <c r="AX53" s="97"/>
      <c r="AY53" s="97"/>
      <c r="AZ53" s="97"/>
      <c r="BA53" s="97"/>
      <c r="BB53" s="97"/>
      <c r="BC53" s="97"/>
      <c r="BD53" s="97"/>
      <c r="BE53" s="97"/>
      <c r="BF53" s="97"/>
      <c r="BG53" s="97">
        <f>データ!BB7</f>
        <v>58</v>
      </c>
      <c r="BH53" s="97"/>
      <c r="BI53" s="97"/>
      <c r="BJ53" s="97"/>
      <c r="BK53" s="97"/>
      <c r="BL53" s="97"/>
      <c r="BM53" s="97"/>
      <c r="BN53" s="97"/>
      <c r="BO53" s="97"/>
      <c r="BP53" s="97"/>
      <c r="BQ53" s="97"/>
      <c r="BR53" s="97"/>
      <c r="BS53" s="97"/>
      <c r="BT53" s="97"/>
      <c r="BU53" s="97"/>
      <c r="BV53" s="97"/>
      <c r="BW53" s="97"/>
      <c r="BX53" s="97"/>
      <c r="BY53" s="97"/>
      <c r="BZ53" s="97">
        <f>データ!BC7</f>
        <v>49</v>
      </c>
      <c r="CA53" s="97"/>
      <c r="CB53" s="97"/>
      <c r="CC53" s="97"/>
      <c r="CD53" s="97"/>
      <c r="CE53" s="97"/>
      <c r="CF53" s="97"/>
      <c r="CG53" s="97"/>
      <c r="CH53" s="97"/>
      <c r="CI53" s="97"/>
      <c r="CJ53" s="97"/>
      <c r="CK53" s="97"/>
      <c r="CL53" s="97"/>
      <c r="CM53" s="97"/>
      <c r="CN53" s="97"/>
      <c r="CO53" s="97"/>
      <c r="CP53" s="97"/>
      <c r="CQ53" s="97"/>
      <c r="CR53" s="97"/>
      <c r="CS53" s="97">
        <f>データ!BD7</f>
        <v>25</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-81</v>
      </c>
      <c r="EM53" s="98"/>
      <c r="EN53" s="98"/>
      <c r="EO53" s="98"/>
      <c r="EP53" s="98"/>
      <c r="EQ53" s="98"/>
      <c r="ER53" s="98"/>
      <c r="ES53" s="98"/>
      <c r="ET53" s="98"/>
      <c r="EU53" s="98"/>
      <c r="EV53" s="98"/>
      <c r="EW53" s="98"/>
      <c r="EX53" s="98"/>
      <c r="EY53" s="98"/>
      <c r="EZ53" s="98"/>
      <c r="FA53" s="98"/>
      <c r="FB53" s="98"/>
      <c r="FC53" s="98"/>
      <c r="FD53" s="98"/>
      <c r="FE53" s="98">
        <f>データ!BL7</f>
        <v>-25.1</v>
      </c>
      <c r="FF53" s="98"/>
      <c r="FG53" s="98"/>
      <c r="FH53" s="98"/>
      <c r="FI53" s="98"/>
      <c r="FJ53" s="98"/>
      <c r="FK53" s="98"/>
      <c r="FL53" s="98"/>
      <c r="FM53" s="98"/>
      <c r="FN53" s="98"/>
      <c r="FO53" s="98"/>
      <c r="FP53" s="98"/>
      <c r="FQ53" s="98"/>
      <c r="FR53" s="98"/>
      <c r="FS53" s="98"/>
      <c r="FT53" s="98"/>
      <c r="FU53" s="98"/>
      <c r="FV53" s="98"/>
      <c r="FW53" s="98"/>
      <c r="FX53" s="98">
        <f>データ!BM7</f>
        <v>-18</v>
      </c>
      <c r="FY53" s="98"/>
      <c r="FZ53" s="98"/>
      <c r="GA53" s="98"/>
      <c r="GB53" s="98"/>
      <c r="GC53" s="98"/>
      <c r="GD53" s="98"/>
      <c r="GE53" s="98"/>
      <c r="GF53" s="98"/>
      <c r="GG53" s="98"/>
      <c r="GH53" s="98"/>
      <c r="GI53" s="98"/>
      <c r="GJ53" s="98"/>
      <c r="GK53" s="98"/>
      <c r="GL53" s="98"/>
      <c r="GM53" s="98"/>
      <c r="GN53" s="98"/>
      <c r="GO53" s="98"/>
      <c r="GP53" s="98"/>
      <c r="GQ53" s="98">
        <f>データ!BN7</f>
        <v>-20.7</v>
      </c>
      <c r="GR53" s="98"/>
      <c r="GS53" s="98"/>
      <c r="GT53" s="98"/>
      <c r="GU53" s="98"/>
      <c r="GV53" s="98"/>
      <c r="GW53" s="98"/>
      <c r="GX53" s="98"/>
      <c r="GY53" s="98"/>
      <c r="GZ53" s="98"/>
      <c r="HA53" s="98"/>
      <c r="HB53" s="98"/>
      <c r="HC53" s="98"/>
      <c r="HD53" s="98"/>
      <c r="HE53" s="98"/>
      <c r="HF53" s="98"/>
      <c r="HG53" s="98"/>
      <c r="HH53" s="98"/>
      <c r="HI53" s="98"/>
      <c r="HJ53" s="98">
        <f>データ!BO7</f>
        <v>-20</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4836</v>
      </c>
      <c r="JD53" s="97"/>
      <c r="JE53" s="97"/>
      <c r="JF53" s="97"/>
      <c r="JG53" s="97"/>
      <c r="JH53" s="97"/>
      <c r="JI53" s="97"/>
      <c r="JJ53" s="97"/>
      <c r="JK53" s="97"/>
      <c r="JL53" s="97"/>
      <c r="JM53" s="97"/>
      <c r="JN53" s="97"/>
      <c r="JO53" s="97"/>
      <c r="JP53" s="97"/>
      <c r="JQ53" s="97"/>
      <c r="JR53" s="97"/>
      <c r="JS53" s="97"/>
      <c r="JT53" s="97"/>
      <c r="JU53" s="97"/>
      <c r="JV53" s="97">
        <f>データ!BW7</f>
        <v>37213</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15316</v>
      </c>
      <c r="LI53" s="97"/>
      <c r="LJ53" s="97"/>
      <c r="LK53" s="97"/>
      <c r="LL53" s="97"/>
      <c r="LM53" s="97"/>
      <c r="LN53" s="97"/>
      <c r="LO53" s="97"/>
      <c r="LP53" s="97"/>
      <c r="LQ53" s="97"/>
      <c r="LR53" s="97"/>
      <c r="LS53" s="97"/>
      <c r="LT53" s="97"/>
      <c r="LU53" s="97"/>
      <c r="LV53" s="97"/>
      <c r="LW53" s="97"/>
      <c r="LX53" s="97"/>
      <c r="LY53" s="97"/>
      <c r="LZ53" s="97"/>
      <c r="MA53" s="97">
        <f>データ!BZ7</f>
        <v>8831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124</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2451917</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477197</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BTJTJex+eXhYh/Qg39Y5gKZVlmUI1jjCEJdd7oEKcbSIhXdbHLqT1Q3CPojxj23lSq6dadNVfEbTT+/XDPhLJw==" saltValue="uHxr7OHDV39yepEgTLgyk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45" t="s">
        <v>64</v>
      </c>
      <c r="AK4" s="145"/>
      <c r="AL4" s="145"/>
      <c r="AM4" s="145"/>
      <c r="AN4" s="145"/>
      <c r="AO4" s="145"/>
      <c r="AP4" s="145"/>
      <c r="AQ4" s="145"/>
      <c r="AR4" s="145"/>
      <c r="AS4" s="145"/>
      <c r="AT4" s="145"/>
      <c r="AU4" s="146" t="s">
        <v>65</v>
      </c>
      <c r="AV4" s="145"/>
      <c r="AW4" s="145"/>
      <c r="AX4" s="145"/>
      <c r="AY4" s="145"/>
      <c r="AZ4" s="145"/>
      <c r="BA4" s="145"/>
      <c r="BB4" s="145"/>
      <c r="BC4" s="145"/>
      <c r="BD4" s="145"/>
      <c r="BE4" s="145"/>
      <c r="BF4" s="145" t="s">
        <v>66</v>
      </c>
      <c r="BG4" s="145"/>
      <c r="BH4" s="145"/>
      <c r="BI4" s="145"/>
      <c r="BJ4" s="145"/>
      <c r="BK4" s="145"/>
      <c r="BL4" s="145"/>
      <c r="BM4" s="145"/>
      <c r="BN4" s="145"/>
      <c r="BO4" s="145"/>
      <c r="BP4" s="145"/>
      <c r="BQ4" s="146" t="s">
        <v>67</v>
      </c>
      <c r="BR4" s="145"/>
      <c r="BS4" s="145"/>
      <c r="BT4" s="145"/>
      <c r="BU4" s="145"/>
      <c r="BV4" s="145"/>
      <c r="BW4" s="145"/>
      <c r="BX4" s="145"/>
      <c r="BY4" s="145"/>
      <c r="BZ4" s="145"/>
      <c r="CA4" s="145"/>
      <c r="CB4" s="145" t="s">
        <v>68</v>
      </c>
      <c r="CC4" s="145"/>
      <c r="CD4" s="145"/>
      <c r="CE4" s="145"/>
      <c r="CF4" s="145"/>
      <c r="CG4" s="145"/>
      <c r="CH4" s="145"/>
      <c r="CI4" s="145"/>
      <c r="CJ4" s="145"/>
      <c r="CK4" s="145"/>
      <c r="CL4" s="145"/>
      <c r="CM4" s="147" t="s">
        <v>69</v>
      </c>
      <c r="CN4" s="147" t="s">
        <v>70</v>
      </c>
      <c r="CO4" s="138" t="s">
        <v>71</v>
      </c>
      <c r="CP4" s="139"/>
      <c r="CQ4" s="139"/>
      <c r="CR4" s="139"/>
      <c r="CS4" s="139"/>
      <c r="CT4" s="139"/>
      <c r="CU4" s="139"/>
      <c r="CV4" s="139"/>
      <c r="CW4" s="139"/>
      <c r="CX4" s="139"/>
      <c r="CY4" s="140"/>
      <c r="CZ4" s="145" t="s">
        <v>72</v>
      </c>
      <c r="DA4" s="145"/>
      <c r="DB4" s="145"/>
      <c r="DC4" s="145"/>
      <c r="DD4" s="145"/>
      <c r="DE4" s="145"/>
      <c r="DF4" s="145"/>
      <c r="DG4" s="145"/>
      <c r="DH4" s="145"/>
      <c r="DI4" s="145"/>
      <c r="DJ4" s="14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92</v>
      </c>
      <c r="AN5" s="47" t="s">
        <v>93</v>
      </c>
      <c r="AO5" s="47" t="s">
        <v>94</v>
      </c>
      <c r="AP5" s="47" t="s">
        <v>95</v>
      </c>
      <c r="AQ5" s="47" t="s">
        <v>96</v>
      </c>
      <c r="AR5" s="47" t="s">
        <v>97</v>
      </c>
      <c r="AS5" s="47" t="s">
        <v>98</v>
      </c>
      <c r="AT5" s="47" t="s">
        <v>99</v>
      </c>
      <c r="AU5" s="47" t="s">
        <v>89</v>
      </c>
      <c r="AV5" s="47" t="s">
        <v>90</v>
      </c>
      <c r="AW5" s="47" t="s">
        <v>91</v>
      </c>
      <c r="AX5" s="47" t="s">
        <v>92</v>
      </c>
      <c r="AY5" s="47" t="s">
        <v>101</v>
      </c>
      <c r="AZ5" s="47" t="s">
        <v>94</v>
      </c>
      <c r="BA5" s="47" t="s">
        <v>95</v>
      </c>
      <c r="BB5" s="47" t="s">
        <v>96</v>
      </c>
      <c r="BC5" s="47" t="s">
        <v>97</v>
      </c>
      <c r="BD5" s="47" t="s">
        <v>98</v>
      </c>
      <c r="BE5" s="47" t="s">
        <v>99</v>
      </c>
      <c r="BF5" s="47" t="s">
        <v>89</v>
      </c>
      <c r="BG5" s="47" t="s">
        <v>90</v>
      </c>
      <c r="BH5" s="47" t="s">
        <v>100</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8"/>
      <c r="CN5" s="148"/>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102</v>
      </c>
      <c r="B6" s="48">
        <f>B8</f>
        <v>2024</v>
      </c>
      <c r="C6" s="48">
        <f t="shared" ref="C6:X6" si="1">C8</f>
        <v>271004</v>
      </c>
      <c r="D6" s="48">
        <f t="shared" si="1"/>
        <v>47</v>
      </c>
      <c r="E6" s="48">
        <f t="shared" si="1"/>
        <v>14</v>
      </c>
      <c r="F6" s="48">
        <f t="shared" si="1"/>
        <v>0</v>
      </c>
      <c r="G6" s="48">
        <f t="shared" si="1"/>
        <v>21</v>
      </c>
      <c r="H6" s="48" t="str">
        <f>SUBSTITUTE(H8,"　","")</f>
        <v>大阪府大阪市</v>
      </c>
      <c r="I6" s="48" t="str">
        <f t="shared" si="1"/>
        <v>安土町地下駐車場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v>
      </c>
      <c r="Q6" s="50" t="str">
        <f t="shared" si="1"/>
        <v>地下式</v>
      </c>
      <c r="R6" s="51">
        <f t="shared" si="1"/>
        <v>24</v>
      </c>
      <c r="S6" s="50" t="str">
        <f t="shared" si="1"/>
        <v>商業施設</v>
      </c>
      <c r="T6" s="50" t="str">
        <f t="shared" si="1"/>
        <v>有</v>
      </c>
      <c r="U6" s="51">
        <f t="shared" si="1"/>
        <v>9500</v>
      </c>
      <c r="V6" s="51">
        <f t="shared" si="1"/>
        <v>500</v>
      </c>
      <c r="W6" s="51">
        <f t="shared" si="1"/>
        <v>700</v>
      </c>
      <c r="X6" s="50" t="str">
        <f t="shared" si="1"/>
        <v>利用料金制</v>
      </c>
      <c r="Y6" s="52">
        <f>IF(Y8="-",NA(),Y8)</f>
        <v>94.9</v>
      </c>
      <c r="Z6" s="52">
        <f t="shared" ref="Z6:AH6" si="2">IF(Z8="-",NA(),Z8)</f>
        <v>119.2</v>
      </c>
      <c r="AA6" s="52">
        <f t="shared" si="2"/>
        <v>90</v>
      </c>
      <c r="AB6" s="52">
        <f t="shared" si="2"/>
        <v>92.9</v>
      </c>
      <c r="AC6" s="52">
        <f t="shared" si="2"/>
        <v>75.7</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-5.4</v>
      </c>
      <c r="BG6" s="52">
        <f t="shared" ref="BG6:BO6" si="5">IF(BG8="-",NA(),BG8)</f>
        <v>16.100000000000001</v>
      </c>
      <c r="BH6" s="52">
        <f t="shared" si="5"/>
        <v>-11.2</v>
      </c>
      <c r="BI6" s="52">
        <f t="shared" si="5"/>
        <v>-7.6</v>
      </c>
      <c r="BJ6" s="52">
        <f t="shared" si="5"/>
        <v>-32.1</v>
      </c>
      <c r="BK6" s="52">
        <f t="shared" si="5"/>
        <v>-81</v>
      </c>
      <c r="BL6" s="52">
        <f t="shared" si="5"/>
        <v>-25.1</v>
      </c>
      <c r="BM6" s="52">
        <f t="shared" si="5"/>
        <v>-18</v>
      </c>
      <c r="BN6" s="52">
        <f t="shared" si="5"/>
        <v>-20.7</v>
      </c>
      <c r="BO6" s="52">
        <f t="shared" si="5"/>
        <v>-20</v>
      </c>
      <c r="BP6" s="49" t="str">
        <f>IF(BP8="-","",IF(BP8="-","【-】","【"&amp;SUBSTITUTE(TEXT(BP8,"#,##0.0"),"-","△")&amp;"】"))</f>
        <v>【2.0】</v>
      </c>
      <c r="BQ6" s="53">
        <f>IF(BQ8="-",NA(),BQ8)</f>
        <v>-10429</v>
      </c>
      <c r="BR6" s="53">
        <f t="shared" ref="BR6:BZ6" si="6">IF(BR8="-",NA(),BR8)</f>
        <v>30058</v>
      </c>
      <c r="BS6" s="53">
        <f t="shared" si="6"/>
        <v>-19276</v>
      </c>
      <c r="BT6" s="53">
        <f t="shared" si="6"/>
        <v>-12770</v>
      </c>
      <c r="BU6" s="53">
        <f t="shared" si="6"/>
        <v>-61139</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103</v>
      </c>
      <c r="CM6" s="51">
        <f t="shared" ref="CM6:CN6" si="7">CM8</f>
        <v>2451917</v>
      </c>
      <c r="CN6" s="51">
        <f t="shared" si="7"/>
        <v>477197</v>
      </c>
      <c r="CO6" s="52"/>
      <c r="CP6" s="52"/>
      <c r="CQ6" s="52"/>
      <c r="CR6" s="52"/>
      <c r="CS6" s="52"/>
      <c r="CT6" s="52"/>
      <c r="CU6" s="52"/>
      <c r="CV6" s="52"/>
      <c r="CW6" s="52"/>
      <c r="CX6" s="52"/>
      <c r="CY6" s="49" t="s">
        <v>103</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77.2</v>
      </c>
      <c r="DL6" s="52">
        <f t="shared" ref="DL6:DT6" si="9">IF(DL8="-",NA(),DL8)</f>
        <v>74</v>
      </c>
      <c r="DM6" s="52">
        <f t="shared" si="9"/>
        <v>63.8</v>
      </c>
      <c r="DN6" s="52">
        <f t="shared" si="9"/>
        <v>58.4</v>
      </c>
      <c r="DO6" s="52">
        <f t="shared" si="9"/>
        <v>71</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104</v>
      </c>
      <c r="B7" s="48">
        <f t="shared" ref="B7:X7" si="10">B8</f>
        <v>2024</v>
      </c>
      <c r="C7" s="48">
        <f t="shared" si="10"/>
        <v>271004</v>
      </c>
      <c r="D7" s="48">
        <f t="shared" si="10"/>
        <v>47</v>
      </c>
      <c r="E7" s="48">
        <f t="shared" si="10"/>
        <v>14</v>
      </c>
      <c r="F7" s="48">
        <f t="shared" si="10"/>
        <v>0</v>
      </c>
      <c r="G7" s="48">
        <f t="shared" si="10"/>
        <v>21</v>
      </c>
      <c r="H7" s="48" t="str">
        <f t="shared" si="10"/>
        <v>大阪府　大阪市</v>
      </c>
      <c r="I7" s="48" t="str">
        <f t="shared" si="10"/>
        <v>安土町地下駐車場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v>
      </c>
      <c r="Q7" s="50" t="str">
        <f t="shared" si="10"/>
        <v>地下式</v>
      </c>
      <c r="R7" s="51">
        <f t="shared" si="10"/>
        <v>24</v>
      </c>
      <c r="S7" s="50" t="str">
        <f t="shared" si="10"/>
        <v>商業施設</v>
      </c>
      <c r="T7" s="50" t="str">
        <f t="shared" si="10"/>
        <v>有</v>
      </c>
      <c r="U7" s="51">
        <f t="shared" si="10"/>
        <v>9500</v>
      </c>
      <c r="V7" s="51">
        <f t="shared" si="10"/>
        <v>500</v>
      </c>
      <c r="W7" s="51">
        <f t="shared" si="10"/>
        <v>700</v>
      </c>
      <c r="X7" s="50" t="str">
        <f t="shared" si="10"/>
        <v>利用料金制</v>
      </c>
      <c r="Y7" s="52">
        <f>Y8</f>
        <v>94.9</v>
      </c>
      <c r="Z7" s="52">
        <f t="shared" ref="Z7:AH7" si="11">Z8</f>
        <v>119.2</v>
      </c>
      <c r="AA7" s="52">
        <f t="shared" si="11"/>
        <v>90</v>
      </c>
      <c r="AB7" s="52">
        <f t="shared" si="11"/>
        <v>92.9</v>
      </c>
      <c r="AC7" s="52">
        <f t="shared" si="11"/>
        <v>75.7</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-5.4</v>
      </c>
      <c r="BG7" s="52">
        <f t="shared" ref="BG7:BO7" si="14">BG8</f>
        <v>16.100000000000001</v>
      </c>
      <c r="BH7" s="52">
        <f t="shared" si="14"/>
        <v>-11.2</v>
      </c>
      <c r="BI7" s="52">
        <f t="shared" si="14"/>
        <v>-7.6</v>
      </c>
      <c r="BJ7" s="52">
        <f t="shared" si="14"/>
        <v>-32.1</v>
      </c>
      <c r="BK7" s="52">
        <f t="shared" si="14"/>
        <v>-81</v>
      </c>
      <c r="BL7" s="52">
        <f t="shared" si="14"/>
        <v>-25.1</v>
      </c>
      <c r="BM7" s="52">
        <f t="shared" si="14"/>
        <v>-18</v>
      </c>
      <c r="BN7" s="52">
        <f t="shared" si="14"/>
        <v>-20.7</v>
      </c>
      <c r="BO7" s="52">
        <f t="shared" si="14"/>
        <v>-20</v>
      </c>
      <c r="BP7" s="49"/>
      <c r="BQ7" s="53">
        <f>BQ8</f>
        <v>-10429</v>
      </c>
      <c r="BR7" s="53">
        <f t="shared" ref="BR7:BZ7" si="15">BR8</f>
        <v>30058</v>
      </c>
      <c r="BS7" s="53">
        <f t="shared" si="15"/>
        <v>-19276</v>
      </c>
      <c r="BT7" s="53">
        <f t="shared" si="15"/>
        <v>-12770</v>
      </c>
      <c r="BU7" s="53">
        <f t="shared" si="15"/>
        <v>-61139</v>
      </c>
      <c r="BV7" s="53">
        <f t="shared" si="15"/>
        <v>4836</v>
      </c>
      <c r="BW7" s="53">
        <f t="shared" si="15"/>
        <v>37213</v>
      </c>
      <c r="BX7" s="53">
        <f t="shared" si="15"/>
        <v>17293</v>
      </c>
      <c r="BY7" s="53">
        <f t="shared" si="15"/>
        <v>15316</v>
      </c>
      <c r="BZ7" s="53">
        <f t="shared" si="15"/>
        <v>8831</v>
      </c>
      <c r="CA7" s="51"/>
      <c r="CB7" s="52" t="s">
        <v>105</v>
      </c>
      <c r="CC7" s="52" t="s">
        <v>105</v>
      </c>
      <c r="CD7" s="52" t="s">
        <v>105</v>
      </c>
      <c r="CE7" s="52" t="s">
        <v>105</v>
      </c>
      <c r="CF7" s="52" t="s">
        <v>105</v>
      </c>
      <c r="CG7" s="52" t="s">
        <v>105</v>
      </c>
      <c r="CH7" s="52" t="s">
        <v>105</v>
      </c>
      <c r="CI7" s="52" t="s">
        <v>105</v>
      </c>
      <c r="CJ7" s="52" t="s">
        <v>105</v>
      </c>
      <c r="CK7" s="52" t="s">
        <v>103</v>
      </c>
      <c r="CL7" s="49"/>
      <c r="CM7" s="51">
        <f>CM8</f>
        <v>2451917</v>
      </c>
      <c r="CN7" s="51">
        <f>CN8</f>
        <v>477197</v>
      </c>
      <c r="CO7" s="52" t="s">
        <v>105</v>
      </c>
      <c r="CP7" s="52" t="s">
        <v>105</v>
      </c>
      <c r="CQ7" s="52" t="s">
        <v>105</v>
      </c>
      <c r="CR7" s="52" t="s">
        <v>105</v>
      </c>
      <c r="CS7" s="52" t="s">
        <v>105</v>
      </c>
      <c r="CT7" s="52" t="s">
        <v>105</v>
      </c>
      <c r="CU7" s="52" t="s">
        <v>105</v>
      </c>
      <c r="CV7" s="52" t="s">
        <v>105</v>
      </c>
      <c r="CW7" s="52" t="s">
        <v>105</v>
      </c>
      <c r="CX7" s="52" t="s">
        <v>103</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77.2</v>
      </c>
      <c r="DL7" s="52">
        <f t="shared" ref="DL7:DT7" si="17">DL8</f>
        <v>74</v>
      </c>
      <c r="DM7" s="52">
        <f t="shared" si="17"/>
        <v>63.8</v>
      </c>
      <c r="DN7" s="52">
        <f t="shared" si="17"/>
        <v>58.4</v>
      </c>
      <c r="DO7" s="52">
        <f t="shared" si="17"/>
        <v>71</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271004</v>
      </c>
      <c r="D8" s="55">
        <v>47</v>
      </c>
      <c r="E8" s="55">
        <v>14</v>
      </c>
      <c r="F8" s="55">
        <v>0</v>
      </c>
      <c r="G8" s="55">
        <v>21</v>
      </c>
      <c r="H8" s="55" t="s">
        <v>106</v>
      </c>
      <c r="I8" s="55" t="s">
        <v>107</v>
      </c>
      <c r="J8" s="55" t="s">
        <v>108</v>
      </c>
      <c r="K8" s="55" t="s">
        <v>109</v>
      </c>
      <c r="L8" s="55" t="s">
        <v>110</v>
      </c>
      <c r="M8" s="55" t="s">
        <v>111</v>
      </c>
      <c r="N8" s="55" t="s">
        <v>112</v>
      </c>
      <c r="O8" s="56" t="s">
        <v>113</v>
      </c>
      <c r="P8" s="57" t="s">
        <v>114</v>
      </c>
      <c r="Q8" s="57" t="s">
        <v>115</v>
      </c>
      <c r="R8" s="58">
        <v>24</v>
      </c>
      <c r="S8" s="57" t="s">
        <v>116</v>
      </c>
      <c r="T8" s="57" t="s">
        <v>117</v>
      </c>
      <c r="U8" s="58">
        <v>9500</v>
      </c>
      <c r="V8" s="58">
        <v>500</v>
      </c>
      <c r="W8" s="58">
        <v>700</v>
      </c>
      <c r="X8" s="57" t="s">
        <v>118</v>
      </c>
      <c r="Y8" s="59">
        <v>94.9</v>
      </c>
      <c r="Z8" s="59">
        <v>119.2</v>
      </c>
      <c r="AA8" s="59">
        <v>90</v>
      </c>
      <c r="AB8" s="59">
        <v>92.9</v>
      </c>
      <c r="AC8" s="59">
        <v>75.7</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-5.4</v>
      </c>
      <c r="BG8" s="59">
        <v>16.100000000000001</v>
      </c>
      <c r="BH8" s="59">
        <v>-11.2</v>
      </c>
      <c r="BI8" s="59">
        <v>-7.6</v>
      </c>
      <c r="BJ8" s="59">
        <v>-32.1</v>
      </c>
      <c r="BK8" s="59">
        <v>-81</v>
      </c>
      <c r="BL8" s="59">
        <v>-25.1</v>
      </c>
      <c r="BM8" s="59">
        <v>-18</v>
      </c>
      <c r="BN8" s="59">
        <v>-20.7</v>
      </c>
      <c r="BO8" s="59">
        <v>-20</v>
      </c>
      <c r="BP8" s="56">
        <v>2</v>
      </c>
      <c r="BQ8" s="60">
        <v>-10429</v>
      </c>
      <c r="BR8" s="60">
        <v>30058</v>
      </c>
      <c r="BS8" s="60">
        <v>-19276</v>
      </c>
      <c r="BT8" s="61">
        <v>-12770</v>
      </c>
      <c r="BU8" s="61">
        <v>-61139</v>
      </c>
      <c r="BV8" s="60">
        <v>4836</v>
      </c>
      <c r="BW8" s="60">
        <v>37213</v>
      </c>
      <c r="BX8" s="60">
        <v>17293</v>
      </c>
      <c r="BY8" s="60">
        <v>15316</v>
      </c>
      <c r="BZ8" s="60">
        <v>8831</v>
      </c>
      <c r="CA8" s="58">
        <v>10905</v>
      </c>
      <c r="CB8" s="59" t="s">
        <v>110</v>
      </c>
      <c r="CC8" s="59" t="s">
        <v>110</v>
      </c>
      <c r="CD8" s="59" t="s">
        <v>110</v>
      </c>
      <c r="CE8" s="59" t="s">
        <v>110</v>
      </c>
      <c r="CF8" s="59" t="s">
        <v>110</v>
      </c>
      <c r="CG8" s="59" t="s">
        <v>110</v>
      </c>
      <c r="CH8" s="59" t="s">
        <v>110</v>
      </c>
      <c r="CI8" s="59" t="s">
        <v>110</v>
      </c>
      <c r="CJ8" s="59" t="s">
        <v>110</v>
      </c>
      <c r="CK8" s="59" t="s">
        <v>110</v>
      </c>
      <c r="CL8" s="56" t="s">
        <v>110</v>
      </c>
      <c r="CM8" s="58">
        <v>2451917</v>
      </c>
      <c r="CN8" s="58">
        <v>477197</v>
      </c>
      <c r="CO8" s="59" t="s">
        <v>110</v>
      </c>
      <c r="CP8" s="59" t="s">
        <v>110</v>
      </c>
      <c r="CQ8" s="59" t="s">
        <v>110</v>
      </c>
      <c r="CR8" s="59" t="s">
        <v>110</v>
      </c>
      <c r="CS8" s="59" t="s">
        <v>110</v>
      </c>
      <c r="CT8" s="59" t="s">
        <v>110</v>
      </c>
      <c r="CU8" s="59" t="s">
        <v>110</v>
      </c>
      <c r="CV8" s="59" t="s">
        <v>110</v>
      </c>
      <c r="CW8" s="59" t="s">
        <v>110</v>
      </c>
      <c r="CX8" s="59" t="s">
        <v>110</v>
      </c>
      <c r="CY8" s="56" t="s">
        <v>110</v>
      </c>
      <c r="CZ8" s="59">
        <v>0</v>
      </c>
      <c r="DA8" s="59">
        <v>0</v>
      </c>
      <c r="DB8" s="59">
        <v>0</v>
      </c>
      <c r="DC8" s="59">
        <v>0</v>
      </c>
      <c r="DD8" s="59">
        <v>0</v>
      </c>
      <c r="DE8" s="59">
        <v>88</v>
      </c>
      <c r="DF8" s="59">
        <v>77.3</v>
      </c>
      <c r="DG8" s="59">
        <v>51.8</v>
      </c>
      <c r="DH8" s="59">
        <v>45.3</v>
      </c>
      <c r="DI8" s="59">
        <v>30</v>
      </c>
      <c r="DJ8" s="56">
        <v>73.400000000000006</v>
      </c>
      <c r="DK8" s="59">
        <v>77.2</v>
      </c>
      <c r="DL8" s="59">
        <v>74</v>
      </c>
      <c r="DM8" s="59">
        <v>63.8</v>
      </c>
      <c r="DN8" s="59">
        <v>58.4</v>
      </c>
      <c r="DO8" s="59">
        <v>71</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B839B06-61D7-4EBA-9794-A28F09AE2531}"/>
</file>

<file path=customXml/itemProps2.xml><?xml version="1.0" encoding="utf-8"?>
<ds:datastoreItem xmlns:ds="http://schemas.openxmlformats.org/officeDocument/2006/customXml" ds:itemID="{3FFC6623-2682-4770-B25F-C0ECF024E389}"/>
</file>

<file path=customXml/itemProps3.xml><?xml version="1.0" encoding="utf-8"?>
<ds:datastoreItem xmlns:ds="http://schemas.openxmlformats.org/officeDocument/2006/customXml" ds:itemID="{DA9788DB-714C-4AE1-AAB5-979880CB7A7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2026-01-28T01:02:31Z</cp:lastPrinted>
  <dcterms:created xsi:type="dcterms:W3CDTF">2025-12-12T09:30:53Z</dcterms:created>
  <dcterms:modified xsi:type="dcterms:W3CDTF">2026-02-03T00:37:52Z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