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CD49ADFD-5D0C-4887-A6B5-BF4D4A7DE849}" xr6:coauthVersionLast="47" xr6:coauthVersionMax="47" xr10:uidLastSave="{00000000-0000-0000-0000-000000000000}"/>
  <workbookProtection workbookAlgorithmName="SHA-512" workbookHashValue="zKJZc+W9p5ePlmY4JXPbS6zzN8w4VEW6DbrnRGFHrDRenCSbYxH/wuXd+CUhf4SQrMYBqfcTqUbTS/3YCp8Wdg==" workbookSaltValue="pEDLY8INowHG4nBAvVgUa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MI78" i="4" s="1"/>
  <c r="DH7" i="5"/>
  <c r="LT78" i="4" s="1"/>
  <c r="DG7" i="5"/>
  <c r="DF7" i="5"/>
  <c r="DE7" i="5"/>
  <c r="KA78" i="4" s="1"/>
  <c r="DD7" i="5"/>
  <c r="DC7" i="5"/>
  <c r="DB7" i="5"/>
  <c r="DA7" i="5"/>
  <c r="CZ7" i="5"/>
  <c r="CN7" i="5"/>
  <c r="CM7" i="5"/>
  <c r="BZ7" i="5"/>
  <c r="MA53" i="4" s="1"/>
  <c r="BY7" i="5"/>
  <c r="LH53" i="4" s="1"/>
  <c r="BX7" i="5"/>
  <c r="BW7" i="5"/>
  <c r="BV7" i="5"/>
  <c r="JC53" i="4" s="1"/>
  <c r="BU7" i="5"/>
  <c r="BT7" i="5"/>
  <c r="BS7" i="5"/>
  <c r="BR7" i="5"/>
  <c r="BQ7" i="5"/>
  <c r="BO7" i="5"/>
  <c r="BN7" i="5"/>
  <c r="BM7" i="5"/>
  <c r="BL7" i="5"/>
  <c r="FE53" i="4" s="1"/>
  <c r="BK7" i="5"/>
  <c r="BJ7" i="5"/>
  <c r="BI7" i="5"/>
  <c r="GQ52" i="4" s="1"/>
  <c r="BH7" i="5"/>
  <c r="FX52" i="4" s="1"/>
  <c r="BG7" i="5"/>
  <c r="BF7" i="5"/>
  <c r="BD7" i="5"/>
  <c r="BC7" i="5"/>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AB7" i="5"/>
  <c r="AA7" i="5"/>
  <c r="Z7" i="5"/>
  <c r="Y7" i="5"/>
  <c r="X7" i="5"/>
  <c r="W7" i="5"/>
  <c r="V7" i="5"/>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B8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FE52" i="4"/>
  <c r="EL52" i="4"/>
  <c r="BZ52" i="4"/>
  <c r="BG52" i="4"/>
  <c r="MA32" i="4"/>
  <c r="LH32" i="4"/>
  <c r="JC32" i="4"/>
  <c r="HJ32" i="4"/>
  <c r="GQ32" i="4"/>
  <c r="EL32" i="4"/>
  <c r="BG32" i="4"/>
  <c r="AN32" i="4"/>
  <c r="MA31" i="4"/>
  <c r="LH31" i="4"/>
  <c r="KO31" i="4"/>
  <c r="JV31" i="4"/>
  <c r="JC31" i="4"/>
  <c r="HJ31" i="4"/>
  <c r="GQ31" i="4"/>
  <c r="FE31" i="4"/>
  <c r="EL31" i="4"/>
  <c r="CS31" i="4"/>
  <c r="BZ31" i="4"/>
  <c r="BG31" i="4"/>
  <c r="AN31" i="4"/>
  <c r="U31" i="4"/>
  <c r="LJ10" i="4"/>
  <c r="JQ10" i="4"/>
  <c r="HX10" i="4"/>
  <c r="DU10" i="4"/>
  <c r="B10" i="4"/>
  <c r="JQ8" i="4"/>
  <c r="HX8" i="4"/>
  <c r="CF8" i="4"/>
  <c r="AQ8" i="4"/>
  <c r="B6" i="4" l="1"/>
  <c r="MA30" i="4"/>
  <c r="IT76" i="4"/>
  <c r="CS51" i="4"/>
  <c r="CS30" i="4"/>
  <c r="BZ76" i="4"/>
  <c r="MA51" i="4"/>
  <c r="MI76" i="4"/>
  <c r="HJ51" i="4"/>
  <c r="HJ30" i="4"/>
  <c r="C11" i="5"/>
  <c r="D11" i="5"/>
  <c r="E11" i="5"/>
  <c r="B11" i="5"/>
  <c r="EL51" i="4" l="1"/>
  <c r="EL30" i="4"/>
  <c r="U30" i="4"/>
  <c r="R76" i="4"/>
  <c r="JC51" i="4"/>
  <c r="KA76" i="4"/>
  <c r="JC30" i="4"/>
  <c r="GL76" i="4"/>
  <c r="U51" i="4"/>
  <c r="BZ30" i="4"/>
  <c r="LT76" i="4"/>
  <c r="IE76" i="4"/>
  <c r="BZ51" i="4"/>
  <c r="GQ30" i="4"/>
  <c r="BK76" i="4"/>
  <c r="LH51" i="4"/>
  <c r="GQ51" i="4"/>
  <c r="LH30" i="4"/>
  <c r="LE76" i="4"/>
  <c r="FX51" i="4"/>
  <c r="KO30" i="4"/>
  <c r="HP76" i="4"/>
  <c r="BG51" i="4"/>
  <c r="FX30" i="4"/>
  <c r="BG30" i="4"/>
  <c r="AV76" i="4"/>
  <c r="KO51" i="4"/>
  <c r="FE51" i="4"/>
  <c r="FE30" i="4"/>
  <c r="AG76" i="4"/>
  <c r="JV51" i="4"/>
  <c r="KP76" i="4"/>
  <c r="JV30" i="4"/>
  <c r="HA76" i="4"/>
  <c r="AN51" i="4"/>
  <c r="AN30"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<sst xmlns="http://schemas.openxmlformats.org/spreadsheetml/2006/main" count="278" uniqueCount="135">
  <si>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</si>
  <si>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</si>
  <si>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</si>
  <si>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</si>
  <si>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</si>
  <si>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</si>
  <si>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</si>
  <si>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</si>
  <si>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</si>
  <si>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</si>
  <si>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</si>
  <si>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</si>
  <si>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</si>
  <si>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</si>
  <si>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</si>
  <si>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</si>
  <si>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</si>
  <si>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</si>
  <si>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</si>
  <si>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</si>
  <si>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</si>
  <si>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</si>
  <si>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</si>
  <si>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</si>
  <si>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</si>
  <si>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</si>
  <si>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</si>
  <si>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</si>
  <si>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</si>
  <si>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</si>
  <si>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</si>
  <si>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</si>
  <si>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</si>
  <si>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</si>
  <si>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</si>
  <si>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</si>
  <si>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</si>
  <si>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</si>
  <si>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</si>
  <si>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</si>
  <si>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</si>
  <si>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</si>
  <si>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</si>
  <si>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</si>
  <si>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</si>
  <si>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</si>
  <si>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</si>
  <si>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</si>
  <si>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</si>
  <si>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</si>
  <si>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</si>
  <si>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</si>
  <si>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</si>
  <si>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</si>
  <si>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</si>
  <si>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</si>
  <si>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</si>
  <si>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</si>
  <si>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</si>
  <si>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</si>
  <si>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</si>
  <si>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</si>
  <si>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</si>
  <si>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</si>
  <si>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</si>
  <si>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</si>
  <si>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</si>
  <si>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</si>
  <si>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</si>
  <si>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</si>
  <si>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</si>
  <si>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</si>
  <si>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</si>
  <si>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</si>
  <si>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</si>
  <si>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</si>
  <si>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</si>
  <si>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</si>
  <si>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</si>
  <si>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</si>
  <si>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</si>
  <si>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</si>
  <si>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</si>
  <si>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</si>
  <si>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</si>
  <si>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</si>
  <si>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</si>
  <si>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</si>
  <si>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</si>
  <si>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</si>
  <si>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</si>
  <si>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</si>
  <si>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</si>
  <si>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</si>
  <si>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</si>
  <si>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</si>
  <si>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</si>
  <si>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</si>
  <si>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</si>
  <si>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</si>
  <si>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</si>
  <si>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</si>
  <si>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</si>
  <si>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当該値(N-2)</t>
    <phoneticPr fontId="5"/>
  </si>
  <si>
    <t>当該値(N-4)</t>
    <phoneticPr fontId="5"/>
  </si>
  <si>
    <t>当該値(N-1)</t>
    <phoneticPr fontId="5"/>
  </si>
  <si>
    <t>当該値(N)</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</si>
  <si>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</si>
  <si>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</si>
  <si>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</si>
  <si>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</si>
  <si>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</si>
  <si>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</si>
  <si>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</si>
  <si>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谷町筋地下駐車場</t>
  </si>
  <si>
    <t>法非適用</t>
  </si>
  <si>
    <t>駐車場整備事業</t>
  </si>
  <si>
    <t>-</t>
  </si>
  <si>
    <t>Ａ２Ｂ２</t>
  </si>
  <si>
    <t>非設置</t>
  </si>
  <si>
    <t>該当数値なし</t>
  </si>
  <si>
    <t>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</si>
  <si>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</si>
  <si>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</si>
  <si>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</si>
  <si>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</si>
  <si>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</si>
  <si>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</si>
  <si>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</si>
  <si>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</si>
  <si>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</si>
  <si>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・機械式駐車場の維持管理コストの増大等により、類似施設と比較して収支状況が低い水準で推移しています。
・谷町筋地下駐車場は、大阪市駐車基本計画を基に市内の路上駐車違反防止のため本市が管理運営を行っており、今後も同目的達成のため、本市が管理を継続していく方針です。</t>
    <phoneticPr fontId="5"/>
  </si>
  <si>
    <t>・⑪稼働率については、低い水準となっておりますが、稼働率は概ね横ばいで推移しています。谷町筋地下駐車場は大阪市内のビジネス街及び観光施設の近接に位置しており、長時間利用の車両が多いことが要因です。</t>
    <rPh sb="2" eb="5">
      <t>カドウリツ</t>
    </rPh>
    <rPh sb="43" eb="46">
      <t>タニマチスジ</t>
    </rPh>
    <rPh sb="46" eb="48">
      <t>チカ</t>
    </rPh>
    <rPh sb="48" eb="51">
      <t>チュウシャジョウ</t>
    </rPh>
    <phoneticPr fontId="5"/>
  </si>
  <si>
    <t>・⑦谷町筋地下駐車場は道路附属物（道路法第2条第2項）であり、敷地の地価を計上しておりません。
・⑧設備投資見込額は、今後10年間で見込む建設改良費・修繕費等の金額です。谷町筋地下駐車場については、老朽化に伴う機械設備等の維持補修費など管理コストが増加する見込みです。
・⑩企業債残高はありません。</t>
    <rPh sb="105" eb="109">
      <t>キカイセツビ</t>
    </rPh>
    <rPh sb="109" eb="110">
      <t>トウ</t>
    </rPh>
    <phoneticPr fontId="5"/>
  </si>
  <si>
    <t>・①収益的収支比率は、類似施設と比較し、大幅に下回っており、黒字も確保できておりません。
・②③他会計補助金は発生しておりません。
・④売上高GOP比率は、類似施設と比較し、水準を下回っており、営業総利益も確保できておりません。
・⑤EBITDAは、類似施設と比較して大幅に下回っており、収益性も確保できておりません。</t>
    <rPh sb="103" eb="105">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</si>
</sst>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87.6</c:v>
                </c:pt>
                <c:pt idx="1">
                  <c:v>95.4</c:v>
                </c:pt>
                <c:pt idx="2">
                  <c:v>103.2</c:v>
                </c:pt>
                <c:pt idx="3">
                  <c:v>118.9</c:v>
                </c:pt>
                <c:pt idx="4">
                  <c:v>53.2</c:v>
                </c:pt>
              </c:numCache>
            </c:numRef>
          </c:val>
          <c:extLst>
            <c:ext xmlns:c16="http://schemas.microsoft.com/office/drawing/2014/chart" uri="{C3380CC4-5D6E-409C-BE32-E72D297353CC}">
              <c16:uniqueId val="{00000000-B3FE-4B16-8BA5-ADBA616B05F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B3FE-4B16-8BA5-ADBA616B05F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801-4FB7-9A16-CCF3478B048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3801-4FB7-9A16-CCF3478B048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059-4198-8E55-3D5BFB6D7DC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059-4198-8E55-3D5BFB6D7DC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A1E-4475-A1DE-6581CA07AF8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A1E-4475-A1DE-6581CA07AF8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798-4BA4-99B9-5037EEDC3A9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8798-4BA4-99B9-5037EEDC3A9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F54-4FFF-BAC9-CCAAA79A240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3F54-4FFF-BAC9-CCAAA79A240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80.599999999999994</c:v>
                </c:pt>
                <c:pt idx="1">
                  <c:v>78.7</c:v>
                </c:pt>
                <c:pt idx="2">
                  <c:v>67.3</c:v>
                </c:pt>
                <c:pt idx="3">
                  <c:v>69.2</c:v>
                </c:pt>
                <c:pt idx="4">
                  <c:v>75.8</c:v>
                </c:pt>
              </c:numCache>
            </c:numRef>
          </c:val>
          <c:extLst>
            <c:ext xmlns:c16="http://schemas.microsoft.com/office/drawing/2014/chart" uri="{C3380CC4-5D6E-409C-BE32-E72D297353CC}">
              <c16:uniqueId val="{00000000-B364-4BD5-BE85-2A0884FC6AC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B364-4BD5-BE85-2A0884FC6AC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-14.2</c:v>
                </c:pt>
                <c:pt idx="1">
                  <c:v>-4.8</c:v>
                </c:pt>
                <c:pt idx="2">
                  <c:v>3.1</c:v>
                </c:pt>
                <c:pt idx="3">
                  <c:v>15.9</c:v>
                </c:pt>
                <c:pt idx="4">
                  <c:v>-88.1</c:v>
                </c:pt>
              </c:numCache>
            </c:numRef>
          </c:val>
          <c:extLst>
            <c:ext xmlns:c16="http://schemas.microsoft.com/office/drawing/2014/chart" uri="{C3380CC4-5D6E-409C-BE32-E72D297353CC}">
              <c16:uniqueId val="{00000000-7927-4C74-B030-31D315CD905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7927-4C74-B030-31D315CD905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-10413</c:v>
                </c:pt>
                <c:pt idx="1">
                  <c:v>-3754</c:v>
                </c:pt>
                <c:pt idx="2">
                  <c:v>2020</c:v>
                </c:pt>
                <c:pt idx="3">
                  <c:v>10563</c:v>
                </c:pt>
                <c:pt idx="4">
                  <c:v>-66722</c:v>
                </c:pt>
              </c:numCache>
            </c:numRef>
          </c:val>
          <c:extLst>
            <c:ext xmlns:c16="http://schemas.microsoft.com/office/drawing/2014/chart" uri="{C3380CC4-5D6E-409C-BE32-E72D297353CC}">
              <c16:uniqueId val="{00000000-6EE2-4AFD-9816-3A3EF88B985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6EE2-4AFD-9816-3A3EF88B985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27" zoomScale="80" zoomScaleNormal="8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大阪府大阪市　谷町筋地下駐車場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8400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211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600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134</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87.6</v>
      </c>
      <c r="V31" s="116"/>
      <c r="W31" s="116"/>
      <c r="X31" s="116"/>
      <c r="Y31" s="116"/>
      <c r="Z31" s="116"/>
      <c r="AA31" s="116"/>
      <c r="AB31" s="116"/>
      <c r="AC31" s="116"/>
      <c r="AD31" s="116"/>
      <c r="AE31" s="116"/>
      <c r="AF31" s="116"/>
      <c r="AG31" s="116"/>
      <c r="AH31" s="116"/>
      <c r="AI31" s="116"/>
      <c r="AJ31" s="116"/>
      <c r="AK31" s="116"/>
      <c r="AL31" s="116"/>
      <c r="AM31" s="116"/>
      <c r="AN31" s="116">
        <f>データ!Z7</f>
        <v>95.4</v>
      </c>
      <c r="AO31" s="116"/>
      <c r="AP31" s="116"/>
      <c r="AQ31" s="116"/>
      <c r="AR31" s="116"/>
      <c r="AS31" s="116"/>
      <c r="AT31" s="116"/>
      <c r="AU31" s="116"/>
      <c r="AV31" s="116"/>
      <c r="AW31" s="116"/>
      <c r="AX31" s="116"/>
      <c r="AY31" s="116"/>
      <c r="AZ31" s="116"/>
      <c r="BA31" s="116"/>
      <c r="BB31" s="116"/>
      <c r="BC31" s="116"/>
      <c r="BD31" s="116"/>
      <c r="BE31" s="116"/>
      <c r="BF31" s="116"/>
      <c r="BG31" s="116">
        <f>データ!AA7</f>
        <v>103.2</v>
      </c>
      <c r="BH31" s="116"/>
      <c r="BI31" s="116"/>
      <c r="BJ31" s="116"/>
      <c r="BK31" s="116"/>
      <c r="BL31" s="116"/>
      <c r="BM31" s="116"/>
      <c r="BN31" s="116"/>
      <c r="BO31" s="116"/>
      <c r="BP31" s="116"/>
      <c r="BQ31" s="116"/>
      <c r="BR31" s="116"/>
      <c r="BS31" s="116"/>
      <c r="BT31" s="116"/>
      <c r="BU31" s="116"/>
      <c r="BV31" s="116"/>
      <c r="BW31" s="116"/>
      <c r="BX31" s="116"/>
      <c r="BY31" s="116"/>
      <c r="BZ31" s="116">
        <f>データ!AB7</f>
        <v>118.9</v>
      </c>
      <c r="CA31" s="116"/>
      <c r="CB31" s="116"/>
      <c r="CC31" s="116"/>
      <c r="CD31" s="116"/>
      <c r="CE31" s="116"/>
      <c r="CF31" s="116"/>
      <c r="CG31" s="116"/>
      <c r="CH31" s="116"/>
      <c r="CI31" s="116"/>
      <c r="CJ31" s="116"/>
      <c r="CK31" s="116"/>
      <c r="CL31" s="116"/>
      <c r="CM31" s="116"/>
      <c r="CN31" s="116"/>
      <c r="CO31" s="116"/>
      <c r="CP31" s="116"/>
      <c r="CQ31" s="116"/>
      <c r="CR31" s="116"/>
      <c r="CS31" s="116">
        <f>データ!AC7</f>
        <v>53.2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80.599999999999994</v>
      </c>
      <c r="JD31" s="111"/>
      <c r="JE31" s="111"/>
      <c r="JF31" s="111"/>
      <c r="JG31" s="111"/>
      <c r="JH31" s="111"/>
      <c r="JI31" s="111"/>
      <c r="JJ31" s="111"/>
      <c r="JK31" s="111"/>
      <c r="JL31" s="111"/>
      <c r="JM31" s="111"/>
      <c r="JN31" s="111"/>
      <c r="JO31" s="111"/>
      <c r="JP31" s="111"/>
      <c r="JQ31" s="111"/>
      <c r="JR31" s="111"/>
      <c r="JS31" s="111"/>
      <c r="JT31" s="111"/>
      <c r="JU31" s="112"/>
      <c r="JV31" s="110">
        <f>データ!DL7</f>
        <v>78.7</v>
      </c>
      <c r="JW31" s="111"/>
      <c r="JX31" s="111"/>
      <c r="JY31" s="111"/>
      <c r="JZ31" s="111"/>
      <c r="KA31" s="111"/>
      <c r="KB31" s="111"/>
      <c r="KC31" s="111"/>
      <c r="KD31" s="111"/>
      <c r="KE31" s="111"/>
      <c r="KF31" s="111"/>
      <c r="KG31" s="111"/>
      <c r="KH31" s="111"/>
      <c r="KI31" s="111"/>
      <c r="KJ31" s="111"/>
      <c r="KK31" s="111"/>
      <c r="KL31" s="111"/>
      <c r="KM31" s="111"/>
      <c r="KN31" s="112"/>
      <c r="KO31" s="110">
        <f>データ!DM7</f>
        <v>67.3</v>
      </c>
      <c r="KP31" s="111"/>
      <c r="KQ31" s="111"/>
      <c r="KR31" s="111"/>
      <c r="KS31" s="111"/>
      <c r="KT31" s="111"/>
      <c r="KU31" s="111"/>
      <c r="KV31" s="111"/>
      <c r="KW31" s="111"/>
      <c r="KX31" s="111"/>
      <c r="KY31" s="111"/>
      <c r="KZ31" s="111"/>
      <c r="LA31" s="111"/>
      <c r="LB31" s="111"/>
      <c r="LC31" s="111"/>
      <c r="LD31" s="111"/>
      <c r="LE31" s="111"/>
      <c r="LF31" s="111"/>
      <c r="LG31" s="112"/>
      <c r="LH31" s="110">
        <f>データ!DN7</f>
        <v>69.2</v>
      </c>
      <c r="LI31" s="111"/>
      <c r="LJ31" s="111"/>
      <c r="LK31" s="111"/>
      <c r="LL31" s="111"/>
      <c r="LM31" s="111"/>
      <c r="LN31" s="111"/>
      <c r="LO31" s="111"/>
      <c r="LP31" s="111"/>
      <c r="LQ31" s="111"/>
      <c r="LR31" s="111"/>
      <c r="LS31" s="111"/>
      <c r="LT31" s="111"/>
      <c r="LU31" s="111"/>
      <c r="LV31" s="111"/>
      <c r="LW31" s="111"/>
      <c r="LX31" s="111"/>
      <c r="LY31" s="111"/>
      <c r="LZ31" s="112"/>
      <c r="MA31" s="110">
        <f>データ!DO7</f>
        <v>75.8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127.8</v>
      </c>
      <c r="V32" s="116"/>
      <c r="W32" s="116"/>
      <c r="X32" s="116"/>
      <c r="Y32" s="116"/>
      <c r="Z32" s="116"/>
      <c r="AA32" s="116"/>
      <c r="AB32" s="116"/>
      <c r="AC32" s="116"/>
      <c r="AD32" s="116"/>
      <c r="AE32" s="116"/>
      <c r="AF32" s="116"/>
      <c r="AG32" s="116"/>
      <c r="AH32" s="116"/>
      <c r="AI32" s="116"/>
      <c r="AJ32" s="116"/>
      <c r="AK32" s="116"/>
      <c r="AL32" s="116"/>
      <c r="AM32" s="116"/>
      <c r="AN32" s="116">
        <f>データ!AE7</f>
        <v>146.5</v>
      </c>
      <c r="AO32" s="116"/>
      <c r="AP32" s="116"/>
      <c r="AQ32" s="116"/>
      <c r="AR32" s="116"/>
      <c r="AS32" s="116"/>
      <c r="AT32" s="116"/>
      <c r="AU32" s="116"/>
      <c r="AV32" s="116"/>
      <c r="AW32" s="116"/>
      <c r="AX32" s="116"/>
      <c r="AY32" s="116"/>
      <c r="AZ32" s="116"/>
      <c r="BA32" s="116"/>
      <c r="BB32" s="116"/>
      <c r="BC32" s="116"/>
      <c r="BD32" s="116"/>
      <c r="BE32" s="116"/>
      <c r="BF32" s="116"/>
      <c r="BG32" s="116">
        <f>データ!AF7</f>
        <v>142.69999999999999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156.80000000000001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166.4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6.6</v>
      </c>
      <c r="EM32" s="116"/>
      <c r="EN32" s="116"/>
      <c r="EO32" s="116"/>
      <c r="EP32" s="116"/>
      <c r="EQ32" s="116"/>
      <c r="ER32" s="116"/>
      <c r="ES32" s="116"/>
      <c r="ET32" s="116"/>
      <c r="EU32" s="116"/>
      <c r="EV32" s="116"/>
      <c r="EW32" s="116"/>
      <c r="EX32" s="116"/>
      <c r="EY32" s="116"/>
      <c r="EZ32" s="116"/>
      <c r="FA32" s="116"/>
      <c r="FB32" s="116"/>
      <c r="FC32" s="116"/>
      <c r="FD32" s="116"/>
      <c r="FE32" s="116">
        <f>データ!AP7</f>
        <v>5.5</v>
      </c>
      <c r="FF32" s="116"/>
      <c r="FG32" s="116"/>
      <c r="FH32" s="116"/>
      <c r="FI32" s="116"/>
      <c r="FJ32" s="116"/>
      <c r="FK32" s="116"/>
      <c r="FL32" s="116"/>
      <c r="FM32" s="116"/>
      <c r="FN32" s="116"/>
      <c r="FO32" s="116"/>
      <c r="FP32" s="116"/>
      <c r="FQ32" s="116"/>
      <c r="FR32" s="116"/>
      <c r="FS32" s="116"/>
      <c r="FT32" s="116"/>
      <c r="FU32" s="116"/>
      <c r="FV32" s="116"/>
      <c r="FW32" s="116"/>
      <c r="FX32" s="116">
        <f>データ!AQ7</f>
        <v>4.0999999999999996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3.7</v>
      </c>
      <c r="GR32" s="116"/>
      <c r="GS32" s="116"/>
      <c r="GT32" s="116"/>
      <c r="GU32" s="116"/>
      <c r="GV32" s="116"/>
      <c r="GW32" s="116"/>
      <c r="GX32" s="116"/>
      <c r="GY32" s="116"/>
      <c r="GZ32" s="116"/>
      <c r="HA32" s="116"/>
      <c r="HB32" s="116"/>
      <c r="HC32" s="116"/>
      <c r="HD32" s="116"/>
      <c r="HE32" s="116"/>
      <c r="HF32" s="116"/>
      <c r="HG32" s="116"/>
      <c r="HH32" s="116"/>
      <c r="HI32" s="116"/>
      <c r="HJ32" s="116">
        <f>データ!AS7</f>
        <v>3.2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131</v>
      </c>
      <c r="JD32" s="111"/>
      <c r="JE32" s="111"/>
      <c r="JF32" s="111"/>
      <c r="JG32" s="111"/>
      <c r="JH32" s="111"/>
      <c r="JI32" s="111"/>
      <c r="JJ32" s="111"/>
      <c r="JK32" s="111"/>
      <c r="JL32" s="111"/>
      <c r="JM32" s="111"/>
      <c r="JN32" s="111"/>
      <c r="JO32" s="111"/>
      <c r="JP32" s="111"/>
      <c r="JQ32" s="111"/>
      <c r="JR32" s="111"/>
      <c r="JS32" s="111"/>
      <c r="JT32" s="111"/>
      <c r="JU32" s="112"/>
      <c r="JV32" s="110">
        <f>データ!DQ7</f>
        <v>136.80000000000001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145.1</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133</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-14.2</v>
      </c>
      <c r="EM52" s="116"/>
      <c r="EN52" s="116"/>
      <c r="EO52" s="116"/>
      <c r="EP52" s="116"/>
      <c r="EQ52" s="116"/>
      <c r="ER52" s="116"/>
      <c r="ES52" s="116"/>
      <c r="ET52" s="116"/>
      <c r="EU52" s="116"/>
      <c r="EV52" s="116"/>
      <c r="EW52" s="116"/>
      <c r="EX52" s="116"/>
      <c r="EY52" s="116"/>
      <c r="EZ52" s="116"/>
      <c r="FA52" s="116"/>
      <c r="FB52" s="116"/>
      <c r="FC52" s="116"/>
      <c r="FD52" s="116"/>
      <c r="FE52" s="116">
        <f>データ!BG7</f>
        <v>-4.8</v>
      </c>
      <c r="FF52" s="116"/>
      <c r="FG52" s="116"/>
      <c r="FH52" s="116"/>
      <c r="FI52" s="116"/>
      <c r="FJ52" s="116"/>
      <c r="FK52" s="116"/>
      <c r="FL52" s="116"/>
      <c r="FM52" s="116"/>
      <c r="FN52" s="116"/>
      <c r="FO52" s="116"/>
      <c r="FP52" s="116"/>
      <c r="FQ52" s="116"/>
      <c r="FR52" s="116"/>
      <c r="FS52" s="116"/>
      <c r="FT52" s="116"/>
      <c r="FU52" s="116"/>
      <c r="FV52" s="116"/>
      <c r="FW52" s="116"/>
      <c r="FX52" s="116">
        <f>データ!BH7</f>
        <v>3.1</v>
      </c>
      <c r="FY52" s="116"/>
      <c r="FZ52" s="116"/>
      <c r="GA52" s="116"/>
      <c r="GB52" s="116"/>
      <c r="GC52" s="116"/>
      <c r="GD52" s="116"/>
      <c r="GE52" s="116"/>
      <c r="GF52" s="116"/>
      <c r="GG52" s="116"/>
      <c r="GH52" s="116"/>
      <c r="GI52" s="116"/>
      <c r="GJ52" s="116"/>
      <c r="GK52" s="116"/>
      <c r="GL52" s="116"/>
      <c r="GM52" s="116"/>
      <c r="GN52" s="116"/>
      <c r="GO52" s="116"/>
      <c r="GP52" s="116"/>
      <c r="GQ52" s="116">
        <f>データ!BI7</f>
        <v>15.9</v>
      </c>
      <c r="GR52" s="116"/>
      <c r="GS52" s="116"/>
      <c r="GT52" s="116"/>
      <c r="GU52" s="116"/>
      <c r="GV52" s="116"/>
      <c r="GW52" s="116"/>
      <c r="GX52" s="116"/>
      <c r="GY52" s="116"/>
      <c r="GZ52" s="116"/>
      <c r="HA52" s="116"/>
      <c r="HB52" s="116"/>
      <c r="HC52" s="116"/>
      <c r="HD52" s="116"/>
      <c r="HE52" s="116"/>
      <c r="HF52" s="116"/>
      <c r="HG52" s="116"/>
      <c r="HH52" s="116"/>
      <c r="HI52" s="116"/>
      <c r="HJ52" s="116">
        <f>データ!BJ7</f>
        <v>-88.1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-10413</v>
      </c>
      <c r="JD52" s="123"/>
      <c r="JE52" s="123"/>
      <c r="JF52" s="123"/>
      <c r="JG52" s="123"/>
      <c r="JH52" s="123"/>
      <c r="JI52" s="123"/>
      <c r="JJ52" s="123"/>
      <c r="JK52" s="123"/>
      <c r="JL52" s="123"/>
      <c r="JM52" s="123"/>
      <c r="JN52" s="123"/>
      <c r="JO52" s="123"/>
      <c r="JP52" s="123"/>
      <c r="JQ52" s="123"/>
      <c r="JR52" s="123"/>
      <c r="JS52" s="123"/>
      <c r="JT52" s="123"/>
      <c r="JU52" s="123"/>
      <c r="JV52" s="123">
        <f>データ!BR7</f>
        <v>-3754</v>
      </c>
      <c r="JW52" s="123"/>
      <c r="JX52" s="123"/>
      <c r="JY52" s="123"/>
      <c r="JZ52" s="123"/>
      <c r="KA52" s="123"/>
      <c r="KB52" s="123"/>
      <c r="KC52" s="123"/>
      <c r="KD52" s="123"/>
      <c r="KE52" s="123"/>
      <c r="KF52" s="123"/>
      <c r="KG52" s="123"/>
      <c r="KH52" s="123"/>
      <c r="KI52" s="123"/>
      <c r="KJ52" s="123"/>
      <c r="KK52" s="123"/>
      <c r="KL52" s="123"/>
      <c r="KM52" s="123"/>
      <c r="KN52" s="123"/>
      <c r="KO52" s="123">
        <f>データ!BS7</f>
        <v>2020</v>
      </c>
      <c r="KP52" s="123"/>
      <c r="KQ52" s="123"/>
      <c r="KR52" s="123"/>
      <c r="KS52" s="123"/>
      <c r="KT52" s="123"/>
      <c r="KU52" s="123"/>
      <c r="KV52" s="123"/>
      <c r="KW52" s="123"/>
      <c r="KX52" s="123"/>
      <c r="KY52" s="123"/>
      <c r="KZ52" s="123"/>
      <c r="LA52" s="123"/>
      <c r="LB52" s="123"/>
      <c r="LC52" s="123"/>
      <c r="LD52" s="123"/>
      <c r="LE52" s="123"/>
      <c r="LF52" s="123"/>
      <c r="LG52" s="123"/>
      <c r="LH52" s="123">
        <f>データ!BT7</f>
        <v>10563</v>
      </c>
      <c r="LI52" s="123"/>
      <c r="LJ52" s="123"/>
      <c r="LK52" s="123"/>
      <c r="LL52" s="123"/>
      <c r="LM52" s="123"/>
      <c r="LN52" s="123"/>
      <c r="LO52" s="123"/>
      <c r="LP52" s="123"/>
      <c r="LQ52" s="123"/>
      <c r="LR52" s="123"/>
      <c r="LS52" s="123"/>
      <c r="LT52" s="123"/>
      <c r="LU52" s="123"/>
      <c r="LV52" s="123"/>
      <c r="LW52" s="123"/>
      <c r="LX52" s="123"/>
      <c r="LY52" s="123"/>
      <c r="LZ52" s="123"/>
      <c r="MA52" s="123">
        <f>データ!BU7</f>
        <v>-66722</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67</v>
      </c>
      <c r="V53" s="123"/>
      <c r="W53" s="123"/>
      <c r="X53" s="123"/>
      <c r="Y53" s="123"/>
      <c r="Z53" s="123"/>
      <c r="AA53" s="123"/>
      <c r="AB53" s="123"/>
      <c r="AC53" s="123"/>
      <c r="AD53" s="123"/>
      <c r="AE53" s="123"/>
      <c r="AF53" s="123"/>
      <c r="AG53" s="123"/>
      <c r="AH53" s="123"/>
      <c r="AI53" s="123"/>
      <c r="AJ53" s="123"/>
      <c r="AK53" s="123"/>
      <c r="AL53" s="123"/>
      <c r="AM53" s="123"/>
      <c r="AN53" s="123">
        <f>データ!BA7</f>
        <v>56</v>
      </c>
      <c r="AO53" s="123"/>
      <c r="AP53" s="123"/>
      <c r="AQ53" s="123"/>
      <c r="AR53" s="123"/>
      <c r="AS53" s="123"/>
      <c r="AT53" s="123"/>
      <c r="AU53" s="123"/>
      <c r="AV53" s="123"/>
      <c r="AW53" s="123"/>
      <c r="AX53" s="123"/>
      <c r="AY53" s="123"/>
      <c r="AZ53" s="123"/>
      <c r="BA53" s="123"/>
      <c r="BB53" s="123"/>
      <c r="BC53" s="123"/>
      <c r="BD53" s="123"/>
      <c r="BE53" s="123"/>
      <c r="BF53" s="123"/>
      <c r="BG53" s="123">
        <f>データ!BB7</f>
        <v>65</v>
      </c>
      <c r="BH53" s="123"/>
      <c r="BI53" s="123"/>
      <c r="BJ53" s="123"/>
      <c r="BK53" s="123"/>
      <c r="BL53" s="123"/>
      <c r="BM53" s="123"/>
      <c r="BN53" s="123"/>
      <c r="BO53" s="123"/>
      <c r="BP53" s="123"/>
      <c r="BQ53" s="123"/>
      <c r="BR53" s="123"/>
      <c r="BS53" s="123"/>
      <c r="BT53" s="123"/>
      <c r="BU53" s="123"/>
      <c r="BV53" s="123"/>
      <c r="BW53" s="123"/>
      <c r="BX53" s="123"/>
      <c r="BY53" s="123"/>
      <c r="BZ53" s="123">
        <f>データ!BC7</f>
        <v>81</v>
      </c>
      <c r="CA53" s="123"/>
      <c r="CB53" s="123"/>
      <c r="CC53" s="123"/>
      <c r="CD53" s="123"/>
      <c r="CE53" s="123"/>
      <c r="CF53" s="123"/>
      <c r="CG53" s="123"/>
      <c r="CH53" s="123"/>
      <c r="CI53" s="123"/>
      <c r="CJ53" s="123"/>
      <c r="CK53" s="123"/>
      <c r="CL53" s="123"/>
      <c r="CM53" s="123"/>
      <c r="CN53" s="123"/>
      <c r="CO53" s="123"/>
      <c r="CP53" s="123"/>
      <c r="CQ53" s="123"/>
      <c r="CR53" s="123"/>
      <c r="CS53" s="123">
        <f>データ!BD7</f>
        <v>7</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-25.9</v>
      </c>
      <c r="EM53" s="116"/>
      <c r="EN53" s="116"/>
      <c r="EO53" s="116"/>
      <c r="EP53" s="116"/>
      <c r="EQ53" s="116"/>
      <c r="ER53" s="116"/>
      <c r="ES53" s="116"/>
      <c r="ET53" s="116"/>
      <c r="EU53" s="116"/>
      <c r="EV53" s="116"/>
      <c r="EW53" s="116"/>
      <c r="EX53" s="116"/>
      <c r="EY53" s="116"/>
      <c r="EZ53" s="116"/>
      <c r="FA53" s="116"/>
      <c r="FB53" s="116"/>
      <c r="FC53" s="116"/>
      <c r="FD53" s="116"/>
      <c r="FE53" s="116">
        <f>データ!BL7</f>
        <v>-24.6</v>
      </c>
      <c r="FF53" s="116"/>
      <c r="FG53" s="116"/>
      <c r="FH53" s="116"/>
      <c r="FI53" s="116"/>
      <c r="FJ53" s="116"/>
      <c r="FK53" s="116"/>
      <c r="FL53" s="116"/>
      <c r="FM53" s="116"/>
      <c r="FN53" s="116"/>
      <c r="FO53" s="116"/>
      <c r="FP53" s="116"/>
      <c r="FQ53" s="116"/>
      <c r="FR53" s="116"/>
      <c r="FS53" s="116"/>
      <c r="FT53" s="116"/>
      <c r="FU53" s="116"/>
      <c r="FV53" s="116"/>
      <c r="FW53" s="116"/>
      <c r="FX53" s="116">
        <f>データ!BM7</f>
        <v>-29.2</v>
      </c>
      <c r="FY53" s="116"/>
      <c r="FZ53" s="116"/>
      <c r="GA53" s="116"/>
      <c r="GB53" s="116"/>
      <c r="GC53" s="116"/>
      <c r="GD53" s="116"/>
      <c r="GE53" s="116"/>
      <c r="GF53" s="116"/>
      <c r="GG53" s="116"/>
      <c r="GH53" s="116"/>
      <c r="GI53" s="116"/>
      <c r="GJ53" s="116"/>
      <c r="GK53" s="116"/>
      <c r="GL53" s="116"/>
      <c r="GM53" s="116"/>
      <c r="GN53" s="116"/>
      <c r="GO53" s="116"/>
      <c r="GP53" s="116"/>
      <c r="GQ53" s="116">
        <f>データ!BN7</f>
        <v>-810.7</v>
      </c>
      <c r="GR53" s="116"/>
      <c r="GS53" s="116"/>
      <c r="GT53" s="116"/>
      <c r="GU53" s="116"/>
      <c r="GV53" s="116"/>
      <c r="GW53" s="116"/>
      <c r="GX53" s="116"/>
      <c r="GY53" s="116"/>
      <c r="GZ53" s="116"/>
      <c r="HA53" s="116"/>
      <c r="HB53" s="116"/>
      <c r="HC53" s="116"/>
      <c r="HD53" s="116"/>
      <c r="HE53" s="116"/>
      <c r="HF53" s="116"/>
      <c r="HG53" s="116"/>
      <c r="HH53" s="116"/>
      <c r="HI53" s="116"/>
      <c r="HJ53" s="116">
        <f>データ!BO7</f>
        <v>-15.1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2220</v>
      </c>
      <c r="JD53" s="123"/>
      <c r="JE53" s="123"/>
      <c r="JF53" s="123"/>
      <c r="JG53" s="123"/>
      <c r="JH53" s="123"/>
      <c r="JI53" s="123"/>
      <c r="JJ53" s="123"/>
      <c r="JK53" s="123"/>
      <c r="JL53" s="123"/>
      <c r="JM53" s="123"/>
      <c r="JN53" s="123"/>
      <c r="JO53" s="123"/>
      <c r="JP53" s="123"/>
      <c r="JQ53" s="123"/>
      <c r="JR53" s="123"/>
      <c r="JS53" s="123"/>
      <c r="JT53" s="123"/>
      <c r="JU53" s="123"/>
      <c r="JV53" s="123">
        <f>データ!BW7</f>
        <v>3097</v>
      </c>
      <c r="JW53" s="123"/>
      <c r="JX53" s="123"/>
      <c r="JY53" s="123"/>
      <c r="JZ53" s="123"/>
      <c r="KA53" s="123"/>
      <c r="KB53" s="123"/>
      <c r="KC53" s="123"/>
      <c r="KD53" s="123"/>
      <c r="KE53" s="123"/>
      <c r="KF53" s="123"/>
      <c r="KG53" s="123"/>
      <c r="KH53" s="123"/>
      <c r="KI53" s="123"/>
      <c r="KJ53" s="123"/>
      <c r="KK53" s="123"/>
      <c r="KL53" s="123"/>
      <c r="KM53" s="123"/>
      <c r="KN53" s="123"/>
      <c r="KO53" s="123">
        <f>データ!BX7</f>
        <v>6051</v>
      </c>
      <c r="KP53" s="123"/>
      <c r="KQ53" s="123"/>
      <c r="KR53" s="123"/>
      <c r="KS53" s="123"/>
      <c r="KT53" s="123"/>
      <c r="KU53" s="123"/>
      <c r="KV53" s="123"/>
      <c r="KW53" s="123"/>
      <c r="KX53" s="123"/>
      <c r="KY53" s="123"/>
      <c r="KZ53" s="123"/>
      <c r="LA53" s="123"/>
      <c r="LB53" s="123"/>
      <c r="LC53" s="123"/>
      <c r="LD53" s="123"/>
      <c r="LE53" s="123"/>
      <c r="LF53" s="123"/>
      <c r="LG53" s="123"/>
      <c r="LH53" s="123">
        <f>データ!BY7</f>
        <v>9971</v>
      </c>
      <c r="LI53" s="123"/>
      <c r="LJ53" s="123"/>
      <c r="LK53" s="123"/>
      <c r="LL53" s="123"/>
      <c r="LM53" s="123"/>
      <c r="LN53" s="123"/>
      <c r="LO53" s="123"/>
      <c r="LP53" s="123"/>
      <c r="LQ53" s="123"/>
      <c r="LR53" s="123"/>
      <c r="LS53" s="123"/>
      <c r="LT53" s="123"/>
      <c r="LU53" s="123"/>
      <c r="LV53" s="123"/>
      <c r="LW53" s="123"/>
      <c r="LX53" s="123"/>
      <c r="LY53" s="123"/>
      <c r="LZ53" s="123"/>
      <c r="MA53" s="123">
        <f>データ!BZ7</f>
        <v>10272</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0</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358205</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7" t="s">
        <v>27</v>
      </c>
      <c r="J77" s="137"/>
      <c r="K77" s="137"/>
      <c r="L77" s="137"/>
      <c r="M77" s="137"/>
      <c r="N77" s="137"/>
      <c r="O77" s="137"/>
      <c r="P77" s="137"/>
      <c r="Q77" s="137"/>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27</v>
      </c>
      <c r="JS77" s="137"/>
      <c r="JT77" s="137"/>
      <c r="JU77" s="137"/>
      <c r="JV77" s="137"/>
      <c r="JW77" s="137"/>
      <c r="JX77" s="137"/>
      <c r="JY77" s="137"/>
      <c r="JZ77" s="137"/>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7" t="s">
        <v>29</v>
      </c>
      <c r="J78" s="137"/>
      <c r="K78" s="137"/>
      <c r="L78" s="137"/>
      <c r="M78" s="137"/>
      <c r="N78" s="137"/>
      <c r="O78" s="137"/>
      <c r="P78" s="137"/>
      <c r="Q78" s="137"/>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29</v>
      </c>
      <c r="JS78" s="137"/>
      <c r="JT78" s="137"/>
      <c r="JU78" s="137"/>
      <c r="JV78" s="137"/>
      <c r="JW78" s="137"/>
      <c r="JX78" s="137"/>
      <c r="JY78" s="137"/>
      <c r="JZ78" s="137"/>
      <c r="KA78" s="110">
        <f>データ!DE7</f>
        <v>145.19999999999999</v>
      </c>
      <c r="KB78" s="111"/>
      <c r="KC78" s="111"/>
      <c r="KD78" s="111"/>
      <c r="KE78" s="111"/>
      <c r="KF78" s="111"/>
      <c r="KG78" s="111"/>
      <c r="KH78" s="111"/>
      <c r="KI78" s="111"/>
      <c r="KJ78" s="111"/>
      <c r="KK78" s="111"/>
      <c r="KL78" s="111"/>
      <c r="KM78" s="111"/>
      <c r="KN78" s="111"/>
      <c r="KO78" s="112"/>
      <c r="KP78" s="110">
        <f>データ!DF7</f>
        <v>219.9</v>
      </c>
      <c r="KQ78" s="111"/>
      <c r="KR78" s="111"/>
      <c r="KS78" s="111"/>
      <c r="KT78" s="111"/>
      <c r="KU78" s="111"/>
      <c r="KV78" s="111"/>
      <c r="KW78" s="111"/>
      <c r="KX78" s="111"/>
      <c r="KY78" s="111"/>
      <c r="KZ78" s="111"/>
      <c r="LA78" s="111"/>
      <c r="LB78" s="111"/>
      <c r="LC78" s="111"/>
      <c r="LD78" s="112"/>
      <c r="LE78" s="110">
        <f>データ!DG7</f>
        <v>107.1</v>
      </c>
      <c r="LF78" s="111"/>
      <c r="LG78" s="111"/>
      <c r="LH78" s="111"/>
      <c r="LI78" s="111"/>
      <c r="LJ78" s="111"/>
      <c r="LK78" s="111"/>
      <c r="LL78" s="111"/>
      <c r="LM78" s="111"/>
      <c r="LN78" s="111"/>
      <c r="LO78" s="111"/>
      <c r="LP78" s="111"/>
      <c r="LQ78" s="111"/>
      <c r="LR78" s="111"/>
      <c r="LS78" s="112"/>
      <c r="LT78" s="110">
        <f>データ!DH7</f>
        <v>143.6</v>
      </c>
      <c r="LU78" s="111"/>
      <c r="LV78" s="111"/>
      <c r="LW78" s="111"/>
      <c r="LX78" s="111"/>
      <c r="LY78" s="111"/>
      <c r="LZ78" s="111"/>
      <c r="MA78" s="111"/>
      <c r="MB78" s="111"/>
      <c r="MC78" s="111"/>
      <c r="MD78" s="111"/>
      <c r="ME78" s="111"/>
      <c r="MF78" s="111"/>
      <c r="MG78" s="111"/>
      <c r="MH78" s="112"/>
      <c r="MI78" s="110">
        <f>データ!DI7</f>
        <v>114.8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a0U9LW0KMt/UX0baS0MpAkX7KRqjiiR/FjK1skoi4/eEk6UulA8LeV4YrfDdz4s0BDV7PLLRxBLjCDyMYQVc2g==" saltValue="jykqXXMK+BQ1CrCnKAoaV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45" t="s">
        <v>63</v>
      </c>
      <c r="AK4" s="145"/>
      <c r="AL4" s="145"/>
      <c r="AM4" s="145"/>
      <c r="AN4" s="145"/>
      <c r="AO4" s="145"/>
      <c r="AP4" s="145"/>
      <c r="AQ4" s="145"/>
      <c r="AR4" s="145"/>
      <c r="AS4" s="145"/>
      <c r="AT4" s="145"/>
      <c r="AU4" s="146" t="s">
        <v>64</v>
      </c>
      <c r="AV4" s="145"/>
      <c r="AW4" s="145"/>
      <c r="AX4" s="145"/>
      <c r="AY4" s="145"/>
      <c r="AZ4" s="145"/>
      <c r="BA4" s="145"/>
      <c r="BB4" s="145"/>
      <c r="BC4" s="145"/>
      <c r="BD4" s="145"/>
      <c r="BE4" s="145"/>
      <c r="BF4" s="145" t="s">
        <v>65</v>
      </c>
      <c r="BG4" s="145"/>
      <c r="BH4" s="145"/>
      <c r="BI4" s="145"/>
      <c r="BJ4" s="145"/>
      <c r="BK4" s="145"/>
      <c r="BL4" s="145"/>
      <c r="BM4" s="145"/>
      <c r="BN4" s="145"/>
      <c r="BO4" s="145"/>
      <c r="BP4" s="145"/>
      <c r="BQ4" s="146" t="s">
        <v>66</v>
      </c>
      <c r="BR4" s="145"/>
      <c r="BS4" s="145"/>
      <c r="BT4" s="145"/>
      <c r="BU4" s="145"/>
      <c r="BV4" s="145"/>
      <c r="BW4" s="145"/>
      <c r="BX4" s="145"/>
      <c r="BY4" s="145"/>
      <c r="BZ4" s="145"/>
      <c r="CA4" s="145"/>
      <c r="CB4" s="145" t="s">
        <v>67</v>
      </c>
      <c r="CC4" s="145"/>
      <c r="CD4" s="145"/>
      <c r="CE4" s="145"/>
      <c r="CF4" s="145"/>
      <c r="CG4" s="145"/>
      <c r="CH4" s="145"/>
      <c r="CI4" s="145"/>
      <c r="CJ4" s="145"/>
      <c r="CK4" s="145"/>
      <c r="CL4" s="145"/>
      <c r="CM4" s="147" t="s">
        <v>68</v>
      </c>
      <c r="CN4" s="147" t="s">
        <v>69</v>
      </c>
      <c r="CO4" s="138" t="s">
        <v>70</v>
      </c>
      <c r="CP4" s="139"/>
      <c r="CQ4" s="139"/>
      <c r="CR4" s="139"/>
      <c r="CS4" s="139"/>
      <c r="CT4" s="139"/>
      <c r="CU4" s="139"/>
      <c r="CV4" s="139"/>
      <c r="CW4" s="139"/>
      <c r="CX4" s="139"/>
      <c r="CY4" s="140"/>
      <c r="CZ4" s="145" t="s">
        <v>71</v>
      </c>
      <c r="DA4" s="145"/>
      <c r="DB4" s="145"/>
      <c r="DC4" s="145"/>
      <c r="DD4" s="145"/>
      <c r="DE4" s="145"/>
      <c r="DF4" s="145"/>
      <c r="DG4" s="145"/>
      <c r="DH4" s="145"/>
      <c r="DI4" s="145"/>
      <c r="DJ4" s="14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102</v>
      </c>
      <c r="AO5" s="47" t="s">
        <v>93</v>
      </c>
      <c r="AP5" s="47" t="s">
        <v>94</v>
      </c>
      <c r="AQ5" s="47" t="s">
        <v>95</v>
      </c>
      <c r="AR5" s="47" t="s">
        <v>96</v>
      </c>
      <c r="AS5" s="47" t="s">
        <v>97</v>
      </c>
      <c r="AT5" s="47" t="s">
        <v>98</v>
      </c>
      <c r="AU5" s="47" t="s">
        <v>99</v>
      </c>
      <c r="AV5" s="47" t="s">
        <v>89</v>
      </c>
      <c r="AW5" s="47" t="s">
        <v>103</v>
      </c>
      <c r="AX5" s="47" t="s">
        <v>91</v>
      </c>
      <c r="AY5" s="47" t="s">
        <v>92</v>
      </c>
      <c r="AZ5" s="47" t="s">
        <v>93</v>
      </c>
      <c r="BA5" s="47" t="s">
        <v>94</v>
      </c>
      <c r="BB5" s="47" t="s">
        <v>95</v>
      </c>
      <c r="BC5" s="47" t="s">
        <v>96</v>
      </c>
      <c r="BD5" s="47" t="s">
        <v>97</v>
      </c>
      <c r="BE5" s="47" t="s">
        <v>98</v>
      </c>
      <c r="BF5" s="47" t="s">
        <v>88</v>
      </c>
      <c r="BG5" s="47" t="s">
        <v>100</v>
      </c>
      <c r="BH5" s="47" t="s">
        <v>103</v>
      </c>
      <c r="BI5" s="47" t="s">
        <v>91</v>
      </c>
      <c r="BJ5" s="47" t="s">
        <v>102</v>
      </c>
      <c r="BK5" s="47" t="s">
        <v>93</v>
      </c>
      <c r="BL5" s="47" t="s">
        <v>94</v>
      </c>
      <c r="BM5" s="47" t="s">
        <v>95</v>
      </c>
      <c r="BN5" s="47" t="s">
        <v>96</v>
      </c>
      <c r="BO5" s="47" t="s">
        <v>97</v>
      </c>
      <c r="BP5" s="47" t="s">
        <v>98</v>
      </c>
      <c r="BQ5" s="47" t="s">
        <v>104</v>
      </c>
      <c r="BR5" s="47" t="s">
        <v>100</v>
      </c>
      <c r="BS5" s="47" t="s">
        <v>103</v>
      </c>
      <c r="BT5" s="47" t="s">
        <v>105</v>
      </c>
      <c r="BU5" s="47" t="s">
        <v>102</v>
      </c>
      <c r="BV5" s="47" t="s">
        <v>93</v>
      </c>
      <c r="BW5" s="47" t="s">
        <v>94</v>
      </c>
      <c r="BX5" s="47" t="s">
        <v>95</v>
      </c>
      <c r="BY5" s="47" t="s">
        <v>96</v>
      </c>
      <c r="BZ5" s="47" t="s">
        <v>97</v>
      </c>
      <c r="CA5" s="47" t="s">
        <v>98</v>
      </c>
      <c r="CB5" s="47" t="s">
        <v>88</v>
      </c>
      <c r="CC5" s="47" t="s">
        <v>100</v>
      </c>
      <c r="CD5" s="47" t="s">
        <v>103</v>
      </c>
      <c r="CE5" s="47" t="s">
        <v>105</v>
      </c>
      <c r="CF5" s="47" t="s">
        <v>106</v>
      </c>
      <c r="CG5" s="47" t="s">
        <v>93</v>
      </c>
      <c r="CH5" s="47" t="s">
        <v>94</v>
      </c>
      <c r="CI5" s="47" t="s">
        <v>95</v>
      </c>
      <c r="CJ5" s="47" t="s">
        <v>96</v>
      </c>
      <c r="CK5" s="47" t="s">
        <v>97</v>
      </c>
      <c r="CL5" s="47" t="s">
        <v>98</v>
      </c>
      <c r="CM5" s="148"/>
      <c r="CN5" s="148"/>
      <c r="CO5" s="47" t="s">
        <v>104</v>
      </c>
      <c r="CP5" s="47" t="s">
        <v>107</v>
      </c>
      <c r="CQ5" s="47" t="s">
        <v>90</v>
      </c>
      <c r="CR5" s="47" t="s">
        <v>108</v>
      </c>
      <c r="CS5" s="47" t="s">
        <v>92</v>
      </c>
      <c r="CT5" s="47" t="s">
        <v>93</v>
      </c>
      <c r="CU5" s="47" t="s">
        <v>94</v>
      </c>
      <c r="CV5" s="47" t="s">
        <v>95</v>
      </c>
      <c r="CW5" s="47" t="s">
        <v>96</v>
      </c>
      <c r="CX5" s="47" t="s">
        <v>97</v>
      </c>
      <c r="CY5" s="47" t="s">
        <v>98</v>
      </c>
      <c r="CZ5" s="47" t="s">
        <v>88</v>
      </c>
      <c r="DA5" s="47" t="s">
        <v>107</v>
      </c>
      <c r="DB5" s="47" t="s">
        <v>101</v>
      </c>
      <c r="DC5" s="47" t="s">
        <v>91</v>
      </c>
      <c r="DD5" s="47" t="s">
        <v>106</v>
      </c>
      <c r="DE5" s="47" t="s">
        <v>93</v>
      </c>
      <c r="DF5" s="47" t="s">
        <v>94</v>
      </c>
      <c r="DG5" s="47" t="s">
        <v>95</v>
      </c>
      <c r="DH5" s="47" t="s">
        <v>96</v>
      </c>
      <c r="DI5" s="47" t="s">
        <v>97</v>
      </c>
      <c r="DJ5" s="47" t="s">
        <v>35</v>
      </c>
      <c r="DK5" s="47" t="s">
        <v>104</v>
      </c>
      <c r="DL5" s="47" t="s">
        <v>89</v>
      </c>
      <c r="DM5" s="47" t="s">
        <v>90</v>
      </c>
      <c r="DN5" s="47" t="s">
        <v>108</v>
      </c>
      <c r="DO5" s="47" t="s">
        <v>102</v>
      </c>
      <c r="DP5" s="47" t="s">
        <v>93</v>
      </c>
      <c r="DQ5" s="47" t="s">
        <v>94</v>
      </c>
      <c r="DR5" s="47" t="s">
        <v>95</v>
      </c>
      <c r="DS5" s="47" t="s">
        <v>96</v>
      </c>
      <c r="DT5" s="47" t="s">
        <v>97</v>
      </c>
      <c r="DU5" s="47" t="s">
        <v>98</v>
      </c>
    </row>
    <row r="6" spans="1:125" s="54" customFormat="1" x14ac:dyDescent="0.15">
      <c r="A6" s="37" t="s">
        <v>109</v>
      </c>
      <c r="B6" s="48">
        <f>B8</f>
        <v>2024</v>
      </c>
      <c r="C6" s="48">
        <f t="shared" ref="C6:X6" si="1">C8</f>
        <v>271004</v>
      </c>
      <c r="D6" s="48">
        <f t="shared" si="1"/>
        <v>47</v>
      </c>
      <c r="E6" s="48">
        <f t="shared" si="1"/>
        <v>14</v>
      </c>
      <c r="F6" s="48">
        <f t="shared" si="1"/>
        <v>0</v>
      </c>
      <c r="G6" s="48">
        <f t="shared" si="1"/>
        <v>22</v>
      </c>
      <c r="H6" s="48" t="str">
        <f>SUBSTITUTE(H8,"　","")</f>
        <v>大阪府大阪市</v>
      </c>
      <c r="I6" s="48" t="str">
        <f t="shared" si="1"/>
        <v>谷町筋地下駐車場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v>
      </c>
      <c r="Q6" s="50" t="str">
        <f t="shared" si="1"/>
        <v>地下式</v>
      </c>
      <c r="R6" s="51">
        <f t="shared" si="1"/>
        <v>26</v>
      </c>
      <c r="S6" s="50" t="str">
        <f t="shared" si="1"/>
        <v>公共施設</v>
      </c>
      <c r="T6" s="50" t="str">
        <f t="shared" si="1"/>
        <v>有</v>
      </c>
      <c r="U6" s="51">
        <f t="shared" si="1"/>
        <v>8400</v>
      </c>
      <c r="V6" s="51">
        <f t="shared" si="1"/>
        <v>211</v>
      </c>
      <c r="W6" s="51">
        <f t="shared" si="1"/>
        <v>600</v>
      </c>
      <c r="X6" s="50" t="str">
        <f t="shared" si="1"/>
        <v>利用料金制</v>
      </c>
      <c r="Y6" s="52">
        <f>IF(Y8="-",NA(),Y8)</f>
        <v>87.6</v>
      </c>
      <c r="Z6" s="52">
        <f t="shared" ref="Z6:AH6" si="2">IF(Z8="-",NA(),Z8)</f>
        <v>95.4</v>
      </c>
      <c r="AA6" s="52">
        <f t="shared" si="2"/>
        <v>103.2</v>
      </c>
      <c r="AB6" s="52">
        <f t="shared" si="2"/>
        <v>118.9</v>
      </c>
      <c r="AC6" s="52">
        <f t="shared" si="2"/>
        <v>53.2</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-14.2</v>
      </c>
      <c r="BG6" s="52">
        <f t="shared" ref="BG6:BO6" si="5">IF(BG8="-",NA(),BG8)</f>
        <v>-4.8</v>
      </c>
      <c r="BH6" s="52">
        <f t="shared" si="5"/>
        <v>3.1</v>
      </c>
      <c r="BI6" s="52">
        <f t="shared" si="5"/>
        <v>15.9</v>
      </c>
      <c r="BJ6" s="52">
        <f t="shared" si="5"/>
        <v>-88.1</v>
      </c>
      <c r="BK6" s="52">
        <f t="shared" si="5"/>
        <v>-25.9</v>
      </c>
      <c r="BL6" s="52">
        <f t="shared" si="5"/>
        <v>-24.6</v>
      </c>
      <c r="BM6" s="52">
        <f t="shared" si="5"/>
        <v>-29.2</v>
      </c>
      <c r="BN6" s="52">
        <f t="shared" si="5"/>
        <v>-810.7</v>
      </c>
      <c r="BO6" s="52">
        <f t="shared" si="5"/>
        <v>-15.1</v>
      </c>
      <c r="BP6" s="49" t="str">
        <f>IF(BP8="-","",IF(BP8="-","【-】","【"&amp;SUBSTITUTE(TEXT(BP8,"#,##0.0"),"-","△")&amp;"】"))</f>
        <v>【2.0】</v>
      </c>
      <c r="BQ6" s="53">
        <f>IF(BQ8="-",NA(),BQ8)</f>
        <v>-10413</v>
      </c>
      <c r="BR6" s="53">
        <f t="shared" ref="BR6:BZ6" si="6">IF(BR8="-",NA(),BR8)</f>
        <v>-3754</v>
      </c>
      <c r="BS6" s="53">
        <f t="shared" si="6"/>
        <v>2020</v>
      </c>
      <c r="BT6" s="53">
        <f t="shared" si="6"/>
        <v>10563</v>
      </c>
      <c r="BU6" s="53">
        <f t="shared" si="6"/>
        <v>-66722</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110</v>
      </c>
      <c r="CM6" s="51">
        <f t="shared" ref="CM6:CN6" si="7">CM8</f>
        <v>0</v>
      </c>
      <c r="CN6" s="51">
        <f t="shared" si="7"/>
        <v>358205</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80.599999999999994</v>
      </c>
      <c r="DL6" s="52">
        <f t="shared" ref="DL6:DT6" si="9">IF(DL8="-",NA(),DL8)</f>
        <v>78.7</v>
      </c>
      <c r="DM6" s="52">
        <f t="shared" si="9"/>
        <v>67.3</v>
      </c>
      <c r="DN6" s="52">
        <f t="shared" si="9"/>
        <v>69.2</v>
      </c>
      <c r="DO6" s="52">
        <f t="shared" si="9"/>
        <v>75.8</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111</v>
      </c>
      <c r="B7" s="48">
        <f t="shared" ref="B7:X7" si="10">B8</f>
        <v>2024</v>
      </c>
      <c r="C7" s="48">
        <f t="shared" si="10"/>
        <v>271004</v>
      </c>
      <c r="D7" s="48">
        <f t="shared" si="10"/>
        <v>47</v>
      </c>
      <c r="E7" s="48">
        <f t="shared" si="10"/>
        <v>14</v>
      </c>
      <c r="F7" s="48">
        <f t="shared" si="10"/>
        <v>0</v>
      </c>
      <c r="G7" s="48">
        <f t="shared" si="10"/>
        <v>22</v>
      </c>
      <c r="H7" s="48" t="str">
        <f t="shared" si="10"/>
        <v>大阪府　大阪市</v>
      </c>
      <c r="I7" s="48" t="str">
        <f t="shared" si="10"/>
        <v>谷町筋地下駐車場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v>
      </c>
      <c r="Q7" s="50" t="str">
        <f t="shared" si="10"/>
        <v>地下式</v>
      </c>
      <c r="R7" s="51">
        <f t="shared" si="10"/>
        <v>26</v>
      </c>
      <c r="S7" s="50" t="str">
        <f t="shared" si="10"/>
        <v>公共施設</v>
      </c>
      <c r="T7" s="50" t="str">
        <f t="shared" si="10"/>
        <v>有</v>
      </c>
      <c r="U7" s="51">
        <f t="shared" si="10"/>
        <v>8400</v>
      </c>
      <c r="V7" s="51">
        <f t="shared" si="10"/>
        <v>211</v>
      </c>
      <c r="W7" s="51">
        <f t="shared" si="10"/>
        <v>600</v>
      </c>
      <c r="X7" s="50" t="str">
        <f t="shared" si="10"/>
        <v>利用料金制</v>
      </c>
      <c r="Y7" s="52">
        <f>Y8</f>
        <v>87.6</v>
      </c>
      <c r="Z7" s="52">
        <f t="shared" ref="Z7:AH7" si="11">Z8</f>
        <v>95.4</v>
      </c>
      <c r="AA7" s="52">
        <f t="shared" si="11"/>
        <v>103.2</v>
      </c>
      <c r="AB7" s="52">
        <f t="shared" si="11"/>
        <v>118.9</v>
      </c>
      <c r="AC7" s="52">
        <f t="shared" si="11"/>
        <v>53.2</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-14.2</v>
      </c>
      <c r="BG7" s="52">
        <f t="shared" ref="BG7:BO7" si="14">BG8</f>
        <v>-4.8</v>
      </c>
      <c r="BH7" s="52">
        <f t="shared" si="14"/>
        <v>3.1</v>
      </c>
      <c r="BI7" s="52">
        <f t="shared" si="14"/>
        <v>15.9</v>
      </c>
      <c r="BJ7" s="52">
        <f t="shared" si="14"/>
        <v>-88.1</v>
      </c>
      <c r="BK7" s="52">
        <f t="shared" si="14"/>
        <v>-25.9</v>
      </c>
      <c r="BL7" s="52">
        <f t="shared" si="14"/>
        <v>-24.6</v>
      </c>
      <c r="BM7" s="52">
        <f t="shared" si="14"/>
        <v>-29.2</v>
      </c>
      <c r="BN7" s="52">
        <f t="shared" si="14"/>
        <v>-810.7</v>
      </c>
      <c r="BO7" s="52">
        <f t="shared" si="14"/>
        <v>-15.1</v>
      </c>
      <c r="BP7" s="49"/>
      <c r="BQ7" s="53">
        <f>BQ8</f>
        <v>-10413</v>
      </c>
      <c r="BR7" s="53">
        <f t="shared" ref="BR7:BZ7" si="15">BR8</f>
        <v>-3754</v>
      </c>
      <c r="BS7" s="53">
        <f t="shared" si="15"/>
        <v>2020</v>
      </c>
      <c r="BT7" s="53">
        <f t="shared" si="15"/>
        <v>10563</v>
      </c>
      <c r="BU7" s="53">
        <f t="shared" si="15"/>
        <v>-66722</v>
      </c>
      <c r="BV7" s="53">
        <f t="shared" si="15"/>
        <v>2220</v>
      </c>
      <c r="BW7" s="53">
        <f t="shared" si="15"/>
        <v>3097</v>
      </c>
      <c r="BX7" s="53">
        <f t="shared" si="15"/>
        <v>6051</v>
      </c>
      <c r="BY7" s="53">
        <f t="shared" si="15"/>
        <v>9971</v>
      </c>
      <c r="BZ7" s="53">
        <f t="shared" si="15"/>
        <v>10272</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358205</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80.599999999999994</v>
      </c>
      <c r="DL7" s="52">
        <f t="shared" ref="DL7:DT7" si="17">DL8</f>
        <v>78.7</v>
      </c>
      <c r="DM7" s="52">
        <f t="shared" si="17"/>
        <v>67.3</v>
      </c>
      <c r="DN7" s="52">
        <f t="shared" si="17"/>
        <v>69.2</v>
      </c>
      <c r="DO7" s="52">
        <f t="shared" si="17"/>
        <v>75.8</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271004</v>
      </c>
      <c r="D8" s="55">
        <v>47</v>
      </c>
      <c r="E8" s="55">
        <v>14</v>
      </c>
      <c r="F8" s="55">
        <v>0</v>
      </c>
      <c r="G8" s="55">
        <v>22</v>
      </c>
      <c r="H8" s="55" t="s">
        <v>113</v>
      </c>
      <c r="I8" s="55" t="s">
        <v>114</v>
      </c>
      <c r="J8" s="55" t="s">
        <v>115</v>
      </c>
      <c r="K8" s="55" t="s">
        <v>116</v>
      </c>
      <c r="L8" s="55" t="s">
        <v>117</v>
      </c>
      <c r="M8" s="55" t="s">
        <v>118</v>
      </c>
      <c r="N8" s="55" t="s">
        <v>119</v>
      </c>
      <c r="O8" s="56" t="s">
        <v>120</v>
      </c>
      <c r="P8" s="57" t="s">
        <v>121</v>
      </c>
      <c r="Q8" s="57" t="s">
        <v>122</v>
      </c>
      <c r="R8" s="58">
        <v>26</v>
      </c>
      <c r="S8" s="57" t="s">
        <v>123</v>
      </c>
      <c r="T8" s="57" t="s">
        <v>124</v>
      </c>
      <c r="U8" s="58">
        <v>8400</v>
      </c>
      <c r="V8" s="58">
        <v>211</v>
      </c>
      <c r="W8" s="58">
        <v>600</v>
      </c>
      <c r="X8" s="57" t="s">
        <v>125</v>
      </c>
      <c r="Y8" s="59">
        <v>87.6</v>
      </c>
      <c r="Z8" s="59">
        <v>95.4</v>
      </c>
      <c r="AA8" s="59">
        <v>103.2</v>
      </c>
      <c r="AB8" s="59">
        <v>118.9</v>
      </c>
      <c r="AC8" s="59">
        <v>53.2</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-14.2</v>
      </c>
      <c r="BG8" s="59">
        <v>-4.8</v>
      </c>
      <c r="BH8" s="59">
        <v>3.1</v>
      </c>
      <c r="BI8" s="59">
        <v>15.9</v>
      </c>
      <c r="BJ8" s="59">
        <v>-88.1</v>
      </c>
      <c r="BK8" s="59">
        <v>-25.9</v>
      </c>
      <c r="BL8" s="59">
        <v>-24.6</v>
      </c>
      <c r="BM8" s="59">
        <v>-29.2</v>
      </c>
      <c r="BN8" s="59">
        <v>-810.7</v>
      </c>
      <c r="BO8" s="59">
        <v>-15.1</v>
      </c>
      <c r="BP8" s="56">
        <v>2</v>
      </c>
      <c r="BQ8" s="60">
        <v>-10413</v>
      </c>
      <c r="BR8" s="60">
        <v>-3754</v>
      </c>
      <c r="BS8" s="60">
        <v>2020</v>
      </c>
      <c r="BT8" s="61">
        <v>10563</v>
      </c>
      <c r="BU8" s="61">
        <v>-66722</v>
      </c>
      <c r="BV8" s="60">
        <v>2220</v>
      </c>
      <c r="BW8" s="60">
        <v>3097</v>
      </c>
      <c r="BX8" s="60">
        <v>6051</v>
      </c>
      <c r="BY8" s="60">
        <v>9971</v>
      </c>
      <c r="BZ8" s="60">
        <v>10272</v>
      </c>
      <c r="CA8" s="58">
        <v>10905</v>
      </c>
      <c r="CB8" s="59" t="s">
        <v>117</v>
      </c>
      <c r="CC8" s="59" t="s">
        <v>117</v>
      </c>
      <c r="CD8" s="59" t="s">
        <v>117</v>
      </c>
      <c r="CE8" s="59" t="s">
        <v>117</v>
      </c>
      <c r="CF8" s="59" t="s">
        <v>117</v>
      </c>
      <c r="CG8" s="59" t="s">
        <v>117</v>
      </c>
      <c r="CH8" s="59" t="s">
        <v>117</v>
      </c>
      <c r="CI8" s="59" t="s">
        <v>117</v>
      </c>
      <c r="CJ8" s="59" t="s">
        <v>117</v>
      </c>
      <c r="CK8" s="59" t="s">
        <v>117</v>
      </c>
      <c r="CL8" s="56" t="s">
        <v>117</v>
      </c>
      <c r="CM8" s="58">
        <v>0</v>
      </c>
      <c r="CN8" s="58">
        <v>358205</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145.19999999999999</v>
      </c>
      <c r="DF8" s="59">
        <v>219.9</v>
      </c>
      <c r="DG8" s="59">
        <v>107.1</v>
      </c>
      <c r="DH8" s="59">
        <v>143.6</v>
      </c>
      <c r="DI8" s="59">
        <v>114.8</v>
      </c>
      <c r="DJ8" s="56">
        <v>73.400000000000006</v>
      </c>
      <c r="DK8" s="59">
        <v>80.599999999999994</v>
      </c>
      <c r="DL8" s="59">
        <v>78.7</v>
      </c>
      <c r="DM8" s="59">
        <v>67.3</v>
      </c>
      <c r="DN8" s="59">
        <v>69.2</v>
      </c>
      <c r="DO8" s="59">
        <v>75.8</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0622D7A-E489-4408-949A-FFCC3E99F047}"/>
</file>

<file path=customXml/itemProps2.xml><?xml version="1.0" encoding="utf-8"?>
<ds:datastoreItem xmlns:ds="http://schemas.openxmlformats.org/officeDocument/2006/customXml" ds:itemID="{1FDB8BFB-49B3-4247-A2E1-CB9E87A48940}"/>
</file>

<file path=customXml/itemProps3.xml><?xml version="1.0" encoding="utf-8"?>
<ds:datastoreItem xmlns:ds="http://schemas.openxmlformats.org/officeDocument/2006/customXml" ds:itemID="{E88CA652-BD2B-4FA3-AC06-C61446B828E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2026-01-28T01:03:47Z</cp:lastPrinted>
  <dcterms:created xsi:type="dcterms:W3CDTF">2025-12-12T09:30:54Z</dcterms:created>
  <dcterms:modified xsi:type="dcterms:W3CDTF">2026-02-02T06:49:55Z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