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9_駅前魅力創造課\02_自転車ライン\01_駐車場\01_令和７年度\03_予算・決算\公営企業に係る経営比較分析表（令和6年度決算）の分析等について（依頼）\02_回答\"/>
    </mc:Choice>
  </mc:AlternateContent>
  <workbookProtection workbookAlgorithmName="SHA-512" workbookHashValue="o1XJoO8B+C2WLP08nb6i2WLs8a7pvHWDikW1AN99f/jqMSOKE0KSfNJNEpaJAhu+O4VXIgOVvnHsoq9INqoCig==" workbookSaltValue="Y9yyKv87Bf1l2p2RMBwLOQ==" workbookSpinCount="100000" lockStructure="1"/>
  <bookViews>
    <workbookView xWindow="0" yWindow="0" windowWidth="28800" windowHeight="135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HP76" i="4" s="1"/>
  <c r="DT7" i="5"/>
  <c r="DS7" i="5"/>
  <c r="LH32" i="4" s="1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LE77" i="4" s="1"/>
  <c r="DA7" i="5"/>
  <c r="CZ7" i="5"/>
  <c r="CN7" i="5"/>
  <c r="CM7" i="5"/>
  <c r="CV67" i="4" s="1"/>
  <c r="BZ7" i="5"/>
  <c r="BY7" i="5"/>
  <c r="BX7" i="5"/>
  <c r="BW7" i="5"/>
  <c r="JV53" i="4" s="1"/>
  <c r="BV7" i="5"/>
  <c r="BU7" i="5"/>
  <c r="BT7" i="5"/>
  <c r="BS7" i="5"/>
  <c r="BR7" i="5"/>
  <c r="BQ7" i="5"/>
  <c r="BO7" i="5"/>
  <c r="BN7" i="5"/>
  <c r="GQ53" i="4" s="1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BG52" i="4" s="1"/>
  <c r="AV7" i="5"/>
  <c r="AU7" i="5"/>
  <c r="AS7" i="5"/>
  <c r="AR7" i="5"/>
  <c r="GQ32" i="4" s="1"/>
  <c r="AQ7" i="5"/>
  <c r="AP7" i="5"/>
  <c r="AO7" i="5"/>
  <c r="AN7" i="5"/>
  <c r="AM7" i="5"/>
  <c r="AL7" i="5"/>
  <c r="AK7" i="5"/>
  <c r="AJ7" i="5"/>
  <c r="AH7" i="5"/>
  <c r="AG7" i="5"/>
  <c r="AF7" i="5"/>
  <c r="AE7" i="5"/>
  <c r="AN32" i="4" s="1"/>
  <c r="AD7" i="5"/>
  <c r="AC7" i="5"/>
  <c r="AB7" i="5"/>
  <c r="AA7" i="5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LE76" i="4"/>
  <c r="CV76" i="4"/>
  <c r="AV76" i="4"/>
  <c r="MA53" i="4"/>
  <c r="LH53" i="4"/>
  <c r="KO53" i="4"/>
  <c r="JC53" i="4"/>
  <c r="HJ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AN52" i="4"/>
  <c r="U52" i="4"/>
  <c r="KO51" i="4"/>
  <c r="FX51" i="4"/>
  <c r="MA32" i="4"/>
  <c r="KO32" i="4"/>
  <c r="JV32" i="4"/>
  <c r="JC32" i="4"/>
  <c r="HJ32" i="4"/>
  <c r="FX32" i="4"/>
  <c r="FE32" i="4"/>
  <c r="EL32" i="4"/>
  <c r="CS32" i="4"/>
  <c r="BZ32" i="4"/>
  <c r="BG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KO30" i="4"/>
  <c r="LJ10" i="4"/>
  <c r="HX10" i="4"/>
  <c r="DU10" i="4"/>
  <c r="CF10" i="4"/>
  <c r="B10" i="4"/>
  <c r="LJ8" i="4"/>
  <c r="JQ8" i="4"/>
  <c r="FJ8" i="4"/>
  <c r="DU8" i="4"/>
  <c r="CF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E11" i="5"/>
  <c r="BG30" i="4"/>
  <c r="FX30" i="4"/>
  <c r="BG51" i="4"/>
  <c r="B11" i="5"/>
  <c r="R76" i="4" l="1"/>
  <c r="JC51" i="4"/>
  <c r="KA76" i="4"/>
  <c r="EL51" i="4"/>
  <c r="JC30" i="4"/>
  <c r="GL76" i="4"/>
  <c r="U51" i="4"/>
  <c r="EL30" i="4"/>
  <c r="U30" i="4"/>
  <c r="BZ30" i="4"/>
  <c r="BK76" i="4"/>
  <c r="LH51" i="4"/>
  <c r="LT76" i="4"/>
  <c r="GQ51" i="4"/>
  <c r="LH30" i="4"/>
  <c r="IE76" i="4"/>
  <c r="BZ51" i="4"/>
  <c r="GQ30" i="4"/>
  <c r="KP76" i="4"/>
  <c r="FE51" i="4"/>
  <c r="JV30" i="4"/>
  <c r="HA76" i="4"/>
  <c r="AN51" i="4"/>
  <c r="FE30" i="4"/>
  <c r="AN30" i="4"/>
  <c r="AG76" i="4"/>
  <c r="JV51" i="4"/>
</calcChain>
</file>

<file path=xl/sharedStrings.xml><?xml version="1.0" encoding="utf-8"?>
<sst xmlns="http://schemas.openxmlformats.org/spreadsheetml/2006/main" count="278" uniqueCount="135">
  <si>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</si>
  <si>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</si>
  <si>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</si>
  <si>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</si>
  <si>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</si>
  <si>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</si>
  <si>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</si>
  <si>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</si>
  <si>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</si>
  <si>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</si>
  <si>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</si>
  <si>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</si>
  <si>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</si>
  <si>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</si>
  <si>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</si>
  <si>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</si>
  <si>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</si>
  <si>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</si>
  <si>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</si>
  <si>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</si>
  <si>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</si>
  <si>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</si>
  <si>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</si>
  <si>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</si>
  <si>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</si>
  <si>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</si>
  <si>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</si>
  <si>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</si>
  <si>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</si>
  <si>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</si>
  <si>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</si>
  <si>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</si>
  <si>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</si>
  <si>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</si>
  <si>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</si>
  <si>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</si>
  <si>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</si>
  <si>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</si>
  <si>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</si>
  <si>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</si>
  <si>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</si>
  <si>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</si>
  <si>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</si>
  <si>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</si>
  <si>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</si>
  <si>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</si>
  <si>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</si>
  <si>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</si>
  <si>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</si>
  <si>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</si>
  <si>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</si>
  <si>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</si>
  <si>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</si>
  <si>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</si>
  <si>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</si>
  <si>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</si>
  <si>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</si>
  <si>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</si>
  <si>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</si>
  <si>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</si>
  <si>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</si>
  <si>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</si>
  <si>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</si>
  <si>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</si>
  <si>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</si>
  <si>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</si>
  <si>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</si>
  <si>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</si>
  <si>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</si>
  <si>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</si>
  <si>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</si>
  <si>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</si>
  <si>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</si>
  <si>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</si>
  <si>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</si>
  <si>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</si>
  <si>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</si>
  <si>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</si>
  <si>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</si>
  <si>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</si>
  <si>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</si>
  <si>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</si>
  <si>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</si>
  <si>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</si>
  <si>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</si>
  <si>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</si>
  <si>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</si>
  <si>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</si>
  <si>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</si>
  <si>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</si>
  <si>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</si>
  <si>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</si>
  <si>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</si>
  <si>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</si>
  <si>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</si>
  <si>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</si>
  <si>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</si>
  <si>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</si>
  <si>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</si>
  <si>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</si>
  <si>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</si>
  <si>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</si>
  <si>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</si>
  <si>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</si>
  <si>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</si>
  <si>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</si>
  <si>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</si>
  <si>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</si>
  <si>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</si>
  <si>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</si>
  <si>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</si>
  <si>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</si>
  <si>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</si>
  <si>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兵庫県　神戸市</t>
  </si>
  <si>
    <t>花隈駐車場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</si>
  <si>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</si>
  <si>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</si>
  <si>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</si>
  <si>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</si>
  <si>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</si>
  <si>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</si>
  <si>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</si>
  <si>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</si>
  <si>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</si>
  <si>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</si>
  <si>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</si>
  <si>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</si>
  <si>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</si>
  <si>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</si>
  <si>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</si>
  <si>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</si>
  <si>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⑧設備投資見込額は、計画的な設備修繕を行い昨年度より増加した。引き続き必要な設備更新に対する投資を計画的に実施していく。
⑩企業債残高対料金収入比率は、平成30年度より0である。</t>
    <rPh sb="26" eb="28">
      <t>ゾウカ</t>
    </rPh>
    <phoneticPr fontId="5"/>
  </si>
  <si>
    <t>⑪稼働率は前年度より微増した。類似施設の平均値を下回っているが、その理由としては、通勤目的の利用が高いなど１台あたりの駐車時間が長いことが考えられる。</t>
    <phoneticPr fontId="5"/>
  </si>
  <si>
    <t>稼働率は高くないが、収益などの指標は好調であることから、健全な経営状態だといえる。ただし、設備の老朽化が進んでいることから、引き続き設備投資の見込み額は増加する予定である。今後も収益の増加及び安定化を目指していく。</t>
    <phoneticPr fontId="5"/>
  </si>
  <si>
    <t>①収益的収支比率は前年度より減少したが、190%の黒字である。
④売上高GOPは減少したが。平均値を大きく上回った。⑤EBITDAは前年度より増加し、類似施設の平均値を大きく上回った。</t>
    <rPh sb="40" eb="42">
      <t>ゲンショウ</t>
    </rPh>
    <rPh sb="46" eb="49">
      <t>ヘイキンチ</t>
    </rPh>
    <rPh sb="50" eb="51">
      <t>オオ</t>
    </rPh>
    <rPh sb="53" eb="55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</si>
</sst>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196</c:v>
                </c:pt>
                <c:pt idx="1">
                  <c:v>250</c:v>
                </c:pt>
                <c:pt idx="2">
                  <c:v>189.8</c:v>
                </c:pt>
                <c:pt idx="3">
                  <c:v>223.7</c:v>
                </c:pt>
                <c:pt idx="4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3-4C92-A389-1BBC9E9FE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3-4C92-A389-1BBC9E9FE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9-4CCB-93BB-1E5FF62C9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9-4CCB-93BB-1E5FF62C9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1A9-4E6B-B0F1-846F145ED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9-4E6B-B0F1-846F145ED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D90-458E-8C63-A35F0D075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0-458E-8C63-A35F0D075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8-4F69-B487-FDD4DC31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8-4F69-B487-FDD4DC31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F-4A3E-B415-4A9A1621C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F-4A3E-B415-4A9A1621C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106.6</c:v>
                </c:pt>
                <c:pt idx="1">
                  <c:v>114.3</c:v>
                </c:pt>
                <c:pt idx="2">
                  <c:v>119.8</c:v>
                </c:pt>
                <c:pt idx="3">
                  <c:v>124</c:v>
                </c:pt>
                <c:pt idx="4">
                  <c:v>130.6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A-4DB7-88CC-A7640248A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A-4DB7-88CC-A7640248A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49</c:v>
                </c:pt>
                <c:pt idx="1">
                  <c:v>50.6</c:v>
                </c:pt>
                <c:pt idx="2">
                  <c:v>47.3</c:v>
                </c:pt>
                <c:pt idx="3">
                  <c:v>55.3</c:v>
                </c:pt>
                <c:pt idx="4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4-42C2-9102-FA5580502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4-42C2-9102-FA5580502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35362</c:v>
                </c:pt>
                <c:pt idx="1">
                  <c:v>56192</c:v>
                </c:pt>
                <c:pt idx="2">
                  <c:v>38678</c:v>
                </c:pt>
                <c:pt idx="3">
                  <c:v>47610</c:v>
                </c:pt>
                <c:pt idx="4">
                  <c:v>48823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0-457B-BF3F-60B1DDCE1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0-457B-BF3F-60B1DDCE1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R1" zoomScaleNormal="100" zoomScaleSheetLayoutView="70" workbookViewId="0">
      <selection activeCell="ND66" sqref="ND66:NR82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兵庫県神戸市　花隈駐車場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8977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56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258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134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196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250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189.8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223.7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190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106.6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114.3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119.8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124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130.6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111.3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158.80000000000001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120.9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123.1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116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10.1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7.6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153.80000000000001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163.5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178.3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181.9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184.5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49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50.6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47.3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55.3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47.4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35362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56192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38678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47610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48823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654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2466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49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25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-81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-18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-20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4836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37213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17293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15316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8831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267265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88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77.3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51.8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45.3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IdTB4/xXITmOOqcV2M5s3h6vdo7c4b391s3osER6wwnLhKfW9S2OCrN5ZkERPOfeCMd1e1Lq/M1eO/46tVtPTg==" saltValue="ASsPV6j7VUPycOjR4mxtQ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99</v>
      </c>
      <c r="AL5" s="47" t="s">
        <v>100</v>
      </c>
      <c r="AM5" s="47" t="s">
        <v>101</v>
      </c>
      <c r="AN5" s="47" t="s">
        <v>102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103</v>
      </c>
      <c r="AV5" s="47" t="s">
        <v>99</v>
      </c>
      <c r="AW5" s="47" t="s">
        <v>90</v>
      </c>
      <c r="AX5" s="47" t="s">
        <v>101</v>
      </c>
      <c r="AY5" s="47" t="s">
        <v>102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103</v>
      </c>
      <c r="BG5" s="47" t="s">
        <v>89</v>
      </c>
      <c r="BH5" s="47" t="s">
        <v>104</v>
      </c>
      <c r="BI5" s="47" t="s">
        <v>91</v>
      </c>
      <c r="BJ5" s="47" t="s">
        <v>102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90</v>
      </c>
      <c r="BT5" s="47" t="s">
        <v>105</v>
      </c>
      <c r="BU5" s="47" t="s">
        <v>106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99</v>
      </c>
      <c r="CD5" s="47" t="s">
        <v>104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103</v>
      </c>
      <c r="CP5" s="47" t="s">
        <v>89</v>
      </c>
      <c r="CQ5" s="47" t="s">
        <v>104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104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104</v>
      </c>
      <c r="DN5" s="47" t="s">
        <v>91</v>
      </c>
      <c r="DO5" s="47" t="s">
        <v>106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107</v>
      </c>
      <c r="B6" s="48">
        <f>B8</f>
        <v>2024</v>
      </c>
      <c r="C6" s="48">
        <f t="shared" ref="C6:X6" si="1">C8</f>
        <v>281000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兵庫県神戸市</v>
      </c>
      <c r="I6" s="48" t="str">
        <f t="shared" si="1"/>
        <v>花隈駐車場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56</v>
      </c>
      <c r="S6" s="50" t="str">
        <f t="shared" si="1"/>
        <v>駅</v>
      </c>
      <c r="T6" s="50" t="str">
        <f t="shared" si="1"/>
        <v>無</v>
      </c>
      <c r="U6" s="51">
        <f t="shared" si="1"/>
        <v>8977</v>
      </c>
      <c r="V6" s="51">
        <f t="shared" si="1"/>
        <v>258</v>
      </c>
      <c r="W6" s="51">
        <f t="shared" si="1"/>
        <v>400</v>
      </c>
      <c r="X6" s="50" t="str">
        <f t="shared" si="1"/>
        <v>代行制</v>
      </c>
      <c r="Y6" s="52">
        <f>IF(Y8="-",NA(),Y8)</f>
        <v>196</v>
      </c>
      <c r="Z6" s="52">
        <f t="shared" ref="Z6:AH6" si="2">IF(Z8="-",NA(),Z8)</f>
        <v>250</v>
      </c>
      <c r="AA6" s="52">
        <f t="shared" si="2"/>
        <v>189.8</v>
      </c>
      <c r="AB6" s="52">
        <f t="shared" si="2"/>
        <v>223.7</v>
      </c>
      <c r="AC6" s="52">
        <f t="shared" si="2"/>
        <v>190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49</v>
      </c>
      <c r="BG6" s="52">
        <f t="shared" ref="BG6:BO6" si="5">IF(BG8="-",NA(),BG8)</f>
        <v>50.6</v>
      </c>
      <c r="BH6" s="52">
        <f t="shared" si="5"/>
        <v>47.3</v>
      </c>
      <c r="BI6" s="52">
        <f t="shared" si="5"/>
        <v>55.3</v>
      </c>
      <c r="BJ6" s="52">
        <f t="shared" si="5"/>
        <v>47.4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35362</v>
      </c>
      <c r="BR6" s="53">
        <f t="shared" ref="BR6:BZ6" si="6">IF(BR8="-",NA(),BR8)</f>
        <v>56192</v>
      </c>
      <c r="BS6" s="53">
        <f t="shared" si="6"/>
        <v>38678</v>
      </c>
      <c r="BT6" s="53">
        <f t="shared" si="6"/>
        <v>47610</v>
      </c>
      <c r="BU6" s="53">
        <f t="shared" si="6"/>
        <v>48823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108</v>
      </c>
      <c r="CM6" s="51">
        <f t="shared" ref="CM6:CN6" si="7">CM8</f>
        <v>0</v>
      </c>
      <c r="CN6" s="51">
        <f t="shared" si="7"/>
        <v>267265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108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106.6</v>
      </c>
      <c r="DL6" s="52">
        <f t="shared" ref="DL6:DT6" si="9">IF(DL8="-",NA(),DL8)</f>
        <v>114.3</v>
      </c>
      <c r="DM6" s="52">
        <f t="shared" si="9"/>
        <v>119.8</v>
      </c>
      <c r="DN6" s="52">
        <f t="shared" si="9"/>
        <v>124</v>
      </c>
      <c r="DO6" s="52">
        <f t="shared" si="9"/>
        <v>130.6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109</v>
      </c>
      <c r="B7" s="48">
        <f t="shared" ref="B7:X7" si="10">B8</f>
        <v>2024</v>
      </c>
      <c r="C7" s="48">
        <f t="shared" si="10"/>
        <v>281000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兵庫県　神戸市</v>
      </c>
      <c r="I7" s="48" t="str">
        <f t="shared" si="10"/>
        <v>花隈駐車場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56</v>
      </c>
      <c r="S7" s="50" t="str">
        <f t="shared" si="10"/>
        <v>駅</v>
      </c>
      <c r="T7" s="50" t="str">
        <f t="shared" si="10"/>
        <v>無</v>
      </c>
      <c r="U7" s="51">
        <f t="shared" si="10"/>
        <v>8977</v>
      </c>
      <c r="V7" s="51">
        <f t="shared" si="10"/>
        <v>258</v>
      </c>
      <c r="W7" s="51">
        <f t="shared" si="10"/>
        <v>400</v>
      </c>
      <c r="X7" s="50" t="str">
        <f t="shared" si="10"/>
        <v>代行制</v>
      </c>
      <c r="Y7" s="52">
        <f>Y8</f>
        <v>196</v>
      </c>
      <c r="Z7" s="52">
        <f t="shared" ref="Z7:AH7" si="11">Z8</f>
        <v>250</v>
      </c>
      <c r="AA7" s="52">
        <f t="shared" si="11"/>
        <v>189.8</v>
      </c>
      <c r="AB7" s="52">
        <f t="shared" si="11"/>
        <v>223.7</v>
      </c>
      <c r="AC7" s="52">
        <f t="shared" si="11"/>
        <v>190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49</v>
      </c>
      <c r="BG7" s="52">
        <f t="shared" ref="BG7:BO7" si="14">BG8</f>
        <v>50.6</v>
      </c>
      <c r="BH7" s="52">
        <f t="shared" si="14"/>
        <v>47.3</v>
      </c>
      <c r="BI7" s="52">
        <f t="shared" si="14"/>
        <v>55.3</v>
      </c>
      <c r="BJ7" s="52">
        <f t="shared" si="14"/>
        <v>47.4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35362</v>
      </c>
      <c r="BR7" s="53">
        <f t="shared" ref="BR7:BZ7" si="15">BR8</f>
        <v>56192</v>
      </c>
      <c r="BS7" s="53">
        <f t="shared" si="15"/>
        <v>38678</v>
      </c>
      <c r="BT7" s="53">
        <f t="shared" si="15"/>
        <v>47610</v>
      </c>
      <c r="BU7" s="53">
        <f t="shared" si="15"/>
        <v>48823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110</v>
      </c>
      <c r="CC7" s="52" t="s">
        <v>110</v>
      </c>
      <c r="CD7" s="52" t="s">
        <v>110</v>
      </c>
      <c r="CE7" s="52" t="s">
        <v>110</v>
      </c>
      <c r="CF7" s="52" t="s">
        <v>110</v>
      </c>
      <c r="CG7" s="52" t="s">
        <v>110</v>
      </c>
      <c r="CH7" s="52" t="s">
        <v>110</v>
      </c>
      <c r="CI7" s="52" t="s">
        <v>110</v>
      </c>
      <c r="CJ7" s="52" t="s">
        <v>110</v>
      </c>
      <c r="CK7" s="52" t="s">
        <v>111</v>
      </c>
      <c r="CL7" s="49"/>
      <c r="CM7" s="51">
        <f>CM8</f>
        <v>0</v>
      </c>
      <c r="CN7" s="51">
        <f>CN8</f>
        <v>267265</v>
      </c>
      <c r="CO7" s="52" t="s">
        <v>110</v>
      </c>
      <c r="CP7" s="52" t="s">
        <v>110</v>
      </c>
      <c r="CQ7" s="52" t="s">
        <v>110</v>
      </c>
      <c r="CR7" s="52" t="s">
        <v>110</v>
      </c>
      <c r="CS7" s="52" t="s">
        <v>110</v>
      </c>
      <c r="CT7" s="52" t="s">
        <v>110</v>
      </c>
      <c r="CU7" s="52" t="s">
        <v>110</v>
      </c>
      <c r="CV7" s="52" t="s">
        <v>110</v>
      </c>
      <c r="CW7" s="52" t="s">
        <v>110</v>
      </c>
      <c r="CX7" s="52" t="s">
        <v>112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106.6</v>
      </c>
      <c r="DL7" s="52">
        <f t="shared" ref="DL7:DT7" si="17">DL8</f>
        <v>114.3</v>
      </c>
      <c r="DM7" s="52">
        <f t="shared" si="17"/>
        <v>119.8</v>
      </c>
      <c r="DN7" s="52">
        <f t="shared" si="17"/>
        <v>124</v>
      </c>
      <c r="DO7" s="52">
        <f t="shared" si="17"/>
        <v>130.6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281000</v>
      </c>
      <c r="D8" s="55">
        <v>47</v>
      </c>
      <c r="E8" s="55">
        <v>14</v>
      </c>
      <c r="F8" s="55">
        <v>0</v>
      </c>
      <c r="G8" s="55">
        <v>2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56</v>
      </c>
      <c r="S8" s="57" t="s">
        <v>123</v>
      </c>
      <c r="T8" s="57" t="s">
        <v>124</v>
      </c>
      <c r="U8" s="58">
        <v>8977</v>
      </c>
      <c r="V8" s="58">
        <v>258</v>
      </c>
      <c r="W8" s="58">
        <v>400</v>
      </c>
      <c r="X8" s="57" t="s">
        <v>125</v>
      </c>
      <c r="Y8" s="59">
        <v>196</v>
      </c>
      <c r="Z8" s="59">
        <v>250</v>
      </c>
      <c r="AA8" s="59">
        <v>189.8</v>
      </c>
      <c r="AB8" s="59">
        <v>223.7</v>
      </c>
      <c r="AC8" s="59">
        <v>190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49</v>
      </c>
      <c r="BG8" s="59">
        <v>50.6</v>
      </c>
      <c r="BH8" s="59">
        <v>47.3</v>
      </c>
      <c r="BI8" s="59">
        <v>55.3</v>
      </c>
      <c r="BJ8" s="59">
        <v>47.4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35362</v>
      </c>
      <c r="BR8" s="60">
        <v>56192</v>
      </c>
      <c r="BS8" s="60">
        <v>38678</v>
      </c>
      <c r="BT8" s="61">
        <v>47610</v>
      </c>
      <c r="BU8" s="61">
        <v>48823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267265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106.6</v>
      </c>
      <c r="DL8" s="59">
        <v>114.3</v>
      </c>
      <c r="DM8" s="59">
        <v>119.8</v>
      </c>
      <c r="DN8" s="59">
        <v>124</v>
      </c>
      <c r="DO8" s="59">
        <v>130.6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8D7FE6F2-E1C7-45B9-A305-EFECA9D3F15B}"/>
</file>

<file path=customXml/itemProps2.xml><?xml version="1.0" encoding="utf-8"?>
<ds:datastoreItem xmlns:ds="http://schemas.openxmlformats.org/officeDocument/2006/customXml" ds:itemID="{48522AA2-D1A6-4867-8C0E-6055A9F37339}"/>
</file>

<file path=customXml/itemProps3.xml><?xml version="1.0" encoding="utf-8"?>
<ds:datastoreItem xmlns:ds="http://schemas.openxmlformats.org/officeDocument/2006/customXml" ds:itemID="{C5691434-3542-42D3-9C2B-A4099EAD9EB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2025-12-12T09:31:16Z</dcterms:created>
  <dcterms:modified xsi:type="dcterms:W3CDTF">2026-01-28T08:51:20Z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